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y Documents\Running Info\Rocks!! Web Page\Fitness Challenge 2018\Beaton Classic\Results\"/>
    </mc:Choice>
  </mc:AlternateContent>
  <xr:revisionPtr revIDLastSave="0" documentId="8_{3A1ADF38-6064-4F53-B161-918B3372219A}" xr6:coauthVersionLast="43" xr6:coauthVersionMax="43" xr10:uidLastSave="{00000000-0000-0000-0000-000000000000}"/>
  <bookViews>
    <workbookView xWindow="3540" yWindow="3585" windowWidth="21585" windowHeight="11340" xr2:uid="{00000000-000D-0000-FFFF-FFFF00000000}"/>
  </bookViews>
  <sheets>
    <sheet name="Solo" sheetId="2" r:id="rId1"/>
    <sheet name="Pairs" sheetId="3" r:id="rId2"/>
    <sheet name="Fours" sheetId="4" r:id="rId3"/>
    <sheet name="DQ Kids Duathlon" sheetId="1" r:id="rId4"/>
  </sheets>
  <definedNames>
    <definedName name="_xlnm._FilterDatabase" localSheetId="1" hidden="1">Pairs!$A$7:$V$13</definedName>
    <definedName name="_xlnm._FilterDatabase" localSheetId="0" hidden="1">Solo!$A$9:$V$21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23" i="4" l="1"/>
  <c r="U23" i="4"/>
  <c r="R23" i="4"/>
  <c r="N23" i="4"/>
  <c r="L23" i="4"/>
  <c r="Q23" i="4" s="1"/>
  <c r="G23" i="4"/>
  <c r="D23" i="4"/>
  <c r="V19" i="4"/>
  <c r="U19" i="4"/>
  <c r="R19" i="4"/>
  <c r="N19" i="4"/>
  <c r="L19" i="4"/>
  <c r="Q19" i="4" s="1"/>
  <c r="G19" i="4"/>
  <c r="D19" i="4"/>
  <c r="V17" i="4"/>
  <c r="U17" i="4"/>
  <c r="R17" i="4"/>
  <c r="N17" i="4"/>
  <c r="L17" i="4"/>
  <c r="Q17" i="4" s="1"/>
  <c r="G17" i="4"/>
  <c r="D17" i="4"/>
  <c r="V16" i="4"/>
  <c r="U16" i="4"/>
  <c r="R16" i="4"/>
  <c r="N16" i="4"/>
  <c r="L16" i="4"/>
  <c r="Q16" i="4" s="1"/>
  <c r="G16" i="4"/>
  <c r="D16" i="4"/>
  <c r="V15" i="4"/>
  <c r="U15" i="4"/>
  <c r="R15" i="4"/>
  <c r="N15" i="4"/>
  <c r="L15" i="4"/>
  <c r="M15" i="4" s="1"/>
  <c r="G15" i="4"/>
  <c r="D15" i="4"/>
  <c r="V12" i="4"/>
  <c r="U12" i="4"/>
  <c r="R12" i="4"/>
  <c r="N12" i="4"/>
  <c r="L12" i="4"/>
  <c r="Q12" i="4" s="1"/>
  <c r="G12" i="4"/>
  <c r="D12" i="4"/>
  <c r="V14" i="4"/>
  <c r="U14" i="4"/>
  <c r="R14" i="4"/>
  <c r="N14" i="4"/>
  <c r="L14" i="4"/>
  <c r="M14" i="4" s="1"/>
  <c r="G14" i="4"/>
  <c r="D14" i="4"/>
  <c r="V25" i="4"/>
  <c r="U25" i="4"/>
  <c r="R25" i="4"/>
  <c r="N25" i="4"/>
  <c r="L25" i="4"/>
  <c r="Q25" i="4" s="1"/>
  <c r="G25" i="4"/>
  <c r="D25" i="4"/>
  <c r="V18" i="4"/>
  <c r="U18" i="4"/>
  <c r="R18" i="4"/>
  <c r="N18" i="4"/>
  <c r="L18" i="4"/>
  <c r="Q18" i="4" s="1"/>
  <c r="G18" i="4"/>
  <c r="D18" i="4"/>
  <c r="V13" i="4"/>
  <c r="U13" i="4"/>
  <c r="R13" i="4"/>
  <c r="N13" i="4"/>
  <c r="L13" i="4"/>
  <c r="Q13" i="4" s="1"/>
  <c r="G13" i="4"/>
  <c r="D13" i="4"/>
  <c r="V22" i="4"/>
  <c r="U22" i="4"/>
  <c r="R22" i="4"/>
  <c r="N22" i="4"/>
  <c r="L22" i="4"/>
  <c r="M22" i="4" s="1"/>
  <c r="G22" i="4"/>
  <c r="D22" i="4"/>
  <c r="V24" i="4"/>
  <c r="U24" i="4"/>
  <c r="R24" i="4"/>
  <c r="N24" i="4"/>
  <c r="L24" i="4"/>
  <c r="Q24" i="4" s="1"/>
  <c r="G24" i="4"/>
  <c r="D24" i="4"/>
  <c r="V21" i="4"/>
  <c r="U21" i="4"/>
  <c r="R21" i="4"/>
  <c r="N21" i="4"/>
  <c r="L21" i="4"/>
  <c r="M21" i="4" s="1"/>
  <c r="G21" i="4"/>
  <c r="D21" i="4"/>
  <c r="V20" i="4"/>
  <c r="U20" i="4"/>
  <c r="R20" i="4"/>
  <c r="N20" i="4"/>
  <c r="L20" i="4"/>
  <c r="Q20" i="4" s="1"/>
  <c r="G20" i="4"/>
  <c r="D20" i="4"/>
  <c r="V8" i="4"/>
  <c r="U8" i="4"/>
  <c r="R8" i="4"/>
  <c r="N8" i="4"/>
  <c r="L8" i="4"/>
  <c r="Q8" i="4" s="1"/>
  <c r="G8" i="4"/>
  <c r="D8" i="4"/>
  <c r="V9" i="4"/>
  <c r="U9" i="4"/>
  <c r="R9" i="4"/>
  <c r="N9" i="4"/>
  <c r="L9" i="4"/>
  <c r="Q9" i="4" s="1"/>
  <c r="G9" i="4"/>
  <c r="D9" i="4"/>
  <c r="V5" i="4"/>
  <c r="U5" i="4"/>
  <c r="R5" i="4"/>
  <c r="Q5" i="4"/>
  <c r="N5" i="4"/>
  <c r="L5" i="4"/>
  <c r="M5" i="4" s="1"/>
  <c r="G5" i="4"/>
  <c r="D5" i="4"/>
  <c r="V6" i="4"/>
  <c r="U6" i="4"/>
  <c r="R6" i="4"/>
  <c r="N6" i="4"/>
  <c r="L6" i="4"/>
  <c r="Q6" i="4" s="1"/>
  <c r="G6" i="4"/>
  <c r="D6" i="4"/>
  <c r="U10" i="4"/>
  <c r="R10" i="4"/>
  <c r="N10" i="4"/>
  <c r="L10" i="4"/>
  <c r="G10" i="4"/>
  <c r="D10" i="4"/>
  <c r="V3" i="4"/>
  <c r="U3" i="4"/>
  <c r="R3" i="4"/>
  <c r="N3" i="4"/>
  <c r="L3" i="4"/>
  <c r="Q3" i="4" s="1"/>
  <c r="G3" i="4"/>
  <c r="D3" i="4"/>
  <c r="V7" i="4"/>
  <c r="U7" i="4"/>
  <c r="R7" i="4"/>
  <c r="Q7" i="4"/>
  <c r="N7" i="4"/>
  <c r="L7" i="4"/>
  <c r="M7" i="4" s="1"/>
  <c r="G7" i="4"/>
  <c r="D7" i="4"/>
  <c r="V4" i="4"/>
  <c r="U4" i="4"/>
  <c r="R4" i="4"/>
  <c r="N4" i="4"/>
  <c r="L4" i="4"/>
  <c r="Q4" i="4" s="1"/>
  <c r="G4" i="4"/>
  <c r="D4" i="4"/>
  <c r="V17" i="3"/>
  <c r="U17" i="3"/>
  <c r="R17" i="3"/>
  <c r="N17" i="3"/>
  <c r="M17" i="3"/>
  <c r="L17" i="3"/>
  <c r="Q17" i="3" s="1"/>
  <c r="G17" i="3"/>
  <c r="D17" i="3"/>
  <c r="V16" i="3"/>
  <c r="U16" i="3"/>
  <c r="R16" i="3"/>
  <c r="N16" i="3"/>
  <c r="L16" i="3"/>
  <c r="Q16" i="3" s="1"/>
  <c r="G16" i="3"/>
  <c r="D16" i="3"/>
  <c r="V13" i="3"/>
  <c r="U13" i="3"/>
  <c r="R13" i="3"/>
  <c r="N13" i="3"/>
  <c r="L13" i="3"/>
  <c r="Q13" i="3" s="1"/>
  <c r="G13" i="3"/>
  <c r="D13" i="3"/>
  <c r="V8" i="3"/>
  <c r="U8" i="3"/>
  <c r="R8" i="3"/>
  <c r="N8" i="3"/>
  <c r="L8" i="3"/>
  <c r="Q8" i="3" s="1"/>
  <c r="G8" i="3"/>
  <c r="D8" i="3"/>
  <c r="V11" i="3"/>
  <c r="U11" i="3"/>
  <c r="R11" i="3"/>
  <c r="N11" i="3"/>
  <c r="L11" i="3"/>
  <c r="M11" i="3" s="1"/>
  <c r="G11" i="3"/>
  <c r="D11" i="3"/>
  <c r="V7" i="3"/>
  <c r="U7" i="3"/>
  <c r="R7" i="3"/>
  <c r="N7" i="3"/>
  <c r="L7" i="3"/>
  <c r="Q7" i="3" s="1"/>
  <c r="G7" i="3"/>
  <c r="D7" i="3"/>
  <c r="V9" i="3"/>
  <c r="U9" i="3"/>
  <c r="R9" i="3"/>
  <c r="N9" i="3"/>
  <c r="L9" i="3"/>
  <c r="Q9" i="3" s="1"/>
  <c r="G9" i="3"/>
  <c r="D9" i="3"/>
  <c r="V10" i="3"/>
  <c r="U10" i="3"/>
  <c r="R10" i="3"/>
  <c r="N10" i="3"/>
  <c r="L10" i="3"/>
  <c r="Q10" i="3" s="1"/>
  <c r="G10" i="3"/>
  <c r="D10" i="3"/>
  <c r="V12" i="3"/>
  <c r="U12" i="3"/>
  <c r="R12" i="3"/>
  <c r="N12" i="3"/>
  <c r="L12" i="3"/>
  <c r="Q12" i="3" s="1"/>
  <c r="G12" i="3"/>
  <c r="D12" i="3"/>
  <c r="V3" i="3"/>
  <c r="U3" i="3"/>
  <c r="R3" i="3"/>
  <c r="N3" i="3"/>
  <c r="L3" i="3"/>
  <c r="Q3" i="3" s="1"/>
  <c r="G3" i="3"/>
  <c r="D3" i="3"/>
  <c r="V4" i="3"/>
  <c r="U4" i="3"/>
  <c r="R4" i="3"/>
  <c r="N4" i="3"/>
  <c r="L4" i="3"/>
  <c r="M4" i="3" s="1"/>
  <c r="G4" i="3"/>
  <c r="D4" i="3"/>
  <c r="V19" i="2"/>
  <c r="U19" i="2"/>
  <c r="R19" i="2"/>
  <c r="N19" i="2"/>
  <c r="L19" i="2"/>
  <c r="Q19" i="2" s="1"/>
  <c r="G19" i="2"/>
  <c r="E19" i="2"/>
  <c r="H19" i="2" s="1"/>
  <c r="O19" i="2" s="1"/>
  <c r="S19" i="2" s="1"/>
  <c r="D19" i="2"/>
  <c r="V18" i="2"/>
  <c r="U18" i="2"/>
  <c r="R18" i="2"/>
  <c r="N18" i="2"/>
  <c r="L18" i="2"/>
  <c r="Q18" i="2" s="1"/>
  <c r="G18" i="2"/>
  <c r="E18" i="2"/>
  <c r="H18" i="2" s="1"/>
  <c r="O18" i="2" s="1"/>
  <c r="S18" i="2" s="1"/>
  <c r="D18" i="2"/>
  <c r="V10" i="2"/>
  <c r="U10" i="2"/>
  <c r="R10" i="2"/>
  <c r="N10" i="2"/>
  <c r="L10" i="2"/>
  <c r="Q10" i="2" s="1"/>
  <c r="G10" i="2"/>
  <c r="E10" i="2"/>
  <c r="H10" i="2" s="1"/>
  <c r="O10" i="2" s="1"/>
  <c r="S10" i="2" s="1"/>
  <c r="D10" i="2"/>
  <c r="V16" i="2"/>
  <c r="U16" i="2"/>
  <c r="R16" i="2"/>
  <c r="N16" i="2"/>
  <c r="L16" i="2"/>
  <c r="Q16" i="2" s="1"/>
  <c r="G16" i="2"/>
  <c r="E16" i="2"/>
  <c r="H16" i="2" s="1"/>
  <c r="O16" i="2" s="1"/>
  <c r="S16" i="2" s="1"/>
  <c r="D16" i="2"/>
  <c r="V11" i="2"/>
  <c r="U11" i="2"/>
  <c r="R11" i="2"/>
  <c r="N11" i="2"/>
  <c r="L11" i="2"/>
  <c r="Q11" i="2" s="1"/>
  <c r="G11" i="2"/>
  <c r="E11" i="2"/>
  <c r="H11" i="2" s="1"/>
  <c r="O11" i="2" s="1"/>
  <c r="S11" i="2" s="1"/>
  <c r="D11" i="2"/>
  <c r="V15" i="2"/>
  <c r="U15" i="2"/>
  <c r="R15" i="2"/>
  <c r="N15" i="2"/>
  <c r="L15" i="2"/>
  <c r="M15" i="2" s="1"/>
  <c r="G15" i="2"/>
  <c r="E15" i="2"/>
  <c r="H15" i="2" s="1"/>
  <c r="O15" i="2" s="1"/>
  <c r="S15" i="2" s="1"/>
  <c r="D15" i="2"/>
  <c r="V17" i="2"/>
  <c r="U17" i="2"/>
  <c r="R17" i="2"/>
  <c r="N17" i="2"/>
  <c r="L17" i="2"/>
  <c r="M17" i="2" s="1"/>
  <c r="G17" i="2"/>
  <c r="E17" i="2"/>
  <c r="H17" i="2" s="1"/>
  <c r="O17" i="2" s="1"/>
  <c r="S17" i="2" s="1"/>
  <c r="D17" i="2"/>
  <c r="V12" i="2"/>
  <c r="U12" i="2"/>
  <c r="R12" i="2"/>
  <c r="N12" i="2"/>
  <c r="L12" i="2"/>
  <c r="M12" i="2" s="1"/>
  <c r="G12" i="2"/>
  <c r="E12" i="2"/>
  <c r="H12" i="2" s="1"/>
  <c r="O12" i="2" s="1"/>
  <c r="S12" i="2" s="1"/>
  <c r="D12" i="2"/>
  <c r="V20" i="2"/>
  <c r="U20" i="2"/>
  <c r="R20" i="2"/>
  <c r="N20" i="2"/>
  <c r="M20" i="2"/>
  <c r="L20" i="2"/>
  <c r="Q20" i="2" s="1"/>
  <c r="G20" i="2"/>
  <c r="E20" i="2"/>
  <c r="H20" i="2" s="1"/>
  <c r="O20" i="2" s="1"/>
  <c r="S20" i="2" s="1"/>
  <c r="D20" i="2"/>
  <c r="V14" i="2"/>
  <c r="U14" i="2"/>
  <c r="R14" i="2"/>
  <c r="N14" i="2"/>
  <c r="L14" i="2"/>
  <c r="Q14" i="2" s="1"/>
  <c r="G14" i="2"/>
  <c r="E14" i="2"/>
  <c r="H14" i="2" s="1"/>
  <c r="O14" i="2" s="1"/>
  <c r="S14" i="2" s="1"/>
  <c r="D14" i="2"/>
  <c r="V9" i="2"/>
  <c r="U9" i="2"/>
  <c r="R9" i="2"/>
  <c r="N9" i="2"/>
  <c r="L9" i="2"/>
  <c r="M9" i="2" s="1"/>
  <c r="G9" i="2"/>
  <c r="E9" i="2"/>
  <c r="H9" i="2" s="1"/>
  <c r="O9" i="2" s="1"/>
  <c r="S9" i="2" s="1"/>
  <c r="D9" i="2"/>
  <c r="V21" i="2"/>
  <c r="U21" i="2"/>
  <c r="R21" i="2"/>
  <c r="N21" i="2"/>
  <c r="L21" i="2"/>
  <c r="M21" i="2" s="1"/>
  <c r="G21" i="2"/>
  <c r="E21" i="2"/>
  <c r="H21" i="2" s="1"/>
  <c r="O21" i="2" s="1"/>
  <c r="S21" i="2" s="1"/>
  <c r="D21" i="2"/>
  <c r="V13" i="2"/>
  <c r="U13" i="2"/>
  <c r="R13" i="2"/>
  <c r="N13" i="2"/>
  <c r="L13" i="2"/>
  <c r="M13" i="2" s="1"/>
  <c r="G13" i="2"/>
  <c r="E13" i="2"/>
  <c r="H13" i="2" s="1"/>
  <c r="O13" i="2" s="1"/>
  <c r="S13" i="2" s="1"/>
  <c r="D13" i="2"/>
  <c r="V4" i="2"/>
  <c r="U4" i="2"/>
  <c r="R4" i="2"/>
  <c r="N4" i="2"/>
  <c r="L4" i="2"/>
  <c r="Q4" i="2" s="1"/>
  <c r="G4" i="2"/>
  <c r="E4" i="2"/>
  <c r="H4" i="2" s="1"/>
  <c r="O4" i="2" s="1"/>
  <c r="S4" i="2" s="1"/>
  <c r="D4" i="2"/>
  <c r="V5" i="2"/>
  <c r="U5" i="2"/>
  <c r="R5" i="2"/>
  <c r="N5" i="2"/>
  <c r="L5" i="2"/>
  <c r="M5" i="2" s="1"/>
  <c r="G5" i="2"/>
  <c r="E5" i="2"/>
  <c r="H5" i="2" s="1"/>
  <c r="O5" i="2" s="1"/>
  <c r="S5" i="2" s="1"/>
  <c r="D5" i="2"/>
  <c r="V6" i="2"/>
  <c r="U6" i="2"/>
  <c r="R6" i="2"/>
  <c r="N6" i="2"/>
  <c r="L6" i="2"/>
  <c r="Q6" i="2" s="1"/>
  <c r="H6" i="2"/>
  <c r="O6" i="2" s="1"/>
  <c r="S6" i="2" s="1"/>
  <c r="G6" i="2"/>
  <c r="D6" i="2"/>
  <c r="V3" i="2"/>
  <c r="U3" i="2"/>
  <c r="R3" i="2"/>
  <c r="N3" i="2"/>
  <c r="L3" i="2"/>
  <c r="Q3" i="2" s="1"/>
  <c r="H3" i="2"/>
  <c r="O3" i="2" s="1"/>
  <c r="S3" i="2" s="1"/>
  <c r="G3" i="2"/>
  <c r="D3" i="2"/>
  <c r="Q10" i="4" l="1"/>
  <c r="M10" i="4"/>
  <c r="Q12" i="2"/>
  <c r="Q11" i="3"/>
  <c r="Q4" i="3"/>
  <c r="M16" i="3"/>
  <c r="Q14" i="4"/>
  <c r="M8" i="4"/>
  <c r="Q21" i="4"/>
  <c r="Q15" i="4"/>
  <c r="Q22" i="4"/>
  <c r="M18" i="4"/>
  <c r="M17" i="4"/>
  <c r="M23" i="4"/>
  <c r="M24" i="4"/>
  <c r="M25" i="4"/>
  <c r="M16" i="4"/>
  <c r="M20" i="4"/>
  <c r="M13" i="4"/>
  <c r="M12" i="4"/>
  <c r="M19" i="4"/>
  <c r="M4" i="4"/>
  <c r="M6" i="4"/>
  <c r="M3" i="4"/>
  <c r="M9" i="4"/>
  <c r="M13" i="3"/>
  <c r="M12" i="3"/>
  <c r="M9" i="3"/>
  <c r="M8" i="3"/>
  <c r="M10" i="3"/>
  <c r="M7" i="3"/>
  <c r="M3" i="3"/>
  <c r="M14" i="2"/>
  <c r="Q9" i="2"/>
  <c r="Q17" i="2"/>
  <c r="Q13" i="2"/>
  <c r="M10" i="2"/>
  <c r="M11" i="2"/>
  <c r="Q15" i="2"/>
  <c r="Q21" i="2"/>
  <c r="M6" i="2"/>
  <c r="M16" i="2"/>
  <c r="M18" i="2"/>
  <c r="M19" i="2"/>
  <c r="M3" i="2"/>
  <c r="Q5" i="2"/>
  <c r="M4" i="2"/>
</calcChain>
</file>

<file path=xl/sharedStrings.xml><?xml version="1.0" encoding="utf-8"?>
<sst xmlns="http://schemas.openxmlformats.org/spreadsheetml/2006/main" count="354" uniqueCount="218">
  <si>
    <t>Bib #</t>
  </si>
  <si>
    <t>Name</t>
  </si>
  <si>
    <t>Category</t>
  </si>
  <si>
    <t>Bike</t>
  </si>
  <si>
    <t>Total time</t>
  </si>
  <si>
    <t>Piper Bachiu</t>
  </si>
  <si>
    <t>Female under 10</t>
  </si>
  <si>
    <t>Alexandra Lahnalampi</t>
  </si>
  <si>
    <t>Lucia Salmaso</t>
  </si>
  <si>
    <t>Female 10 +</t>
  </si>
  <si>
    <t>Lilah Selby</t>
  </si>
  <si>
    <t>Taryn Rollins</t>
  </si>
  <si>
    <t>Hailey Larochelle</t>
  </si>
  <si>
    <t>Eden Abols</t>
  </si>
  <si>
    <t>Male under 10</t>
  </si>
  <si>
    <t>Julian Luoma</t>
  </si>
  <si>
    <t>Alex Campbell</t>
  </si>
  <si>
    <t>Miguel Gauthier</t>
  </si>
  <si>
    <t>Joe Zito</t>
  </si>
  <si>
    <t>Yann Roth</t>
  </si>
  <si>
    <t>Brody Larochelle</t>
  </si>
  <si>
    <t>Jackson Jost-Noob</t>
  </si>
  <si>
    <t>Nicholas Gauthier</t>
  </si>
  <si>
    <t>Male 10 +</t>
  </si>
  <si>
    <t>Andrew Zuliani</t>
  </si>
  <si>
    <t>Russell Joiner</t>
  </si>
  <si>
    <t>Robert Landry</t>
  </si>
  <si>
    <t>Darren Joiner</t>
  </si>
  <si>
    <t>Women's Solo</t>
  </si>
  <si>
    <t>Sara McIlraith</t>
  </si>
  <si>
    <t>Solo F</t>
  </si>
  <si>
    <t>Kimberly Larkman</t>
  </si>
  <si>
    <t>Stacey Trottier</t>
  </si>
  <si>
    <t>Monika Haring</t>
  </si>
  <si>
    <t>Men's Solo</t>
  </si>
  <si>
    <t>Todd Withers</t>
  </si>
  <si>
    <t>Solo M</t>
  </si>
  <si>
    <t>Mark Kuhlberg</t>
  </si>
  <si>
    <t>Clinton Lahnalampi</t>
  </si>
  <si>
    <t>Dan Whalen</t>
  </si>
  <si>
    <t>Scott Hopkins</t>
  </si>
  <si>
    <t>Mike Banks</t>
  </si>
  <si>
    <t>Marc Larochelle</t>
  </si>
  <si>
    <t>Mitch Trottier</t>
  </si>
  <si>
    <t>Kerry Abols</t>
  </si>
  <si>
    <t>Colin Ward</t>
  </si>
  <si>
    <t>Joe Lonsdale</t>
  </si>
  <si>
    <t>Michael Nawalaniec</t>
  </si>
  <si>
    <t>Nico Maxitas</t>
  </si>
  <si>
    <t>Bib</t>
  </si>
  <si>
    <t>Swimmer</t>
  </si>
  <si>
    <t>Swim</t>
  </si>
  <si>
    <t>Cyclist</t>
  </si>
  <si>
    <t>Elapsed</t>
  </si>
  <si>
    <t>Train In</t>
  </si>
  <si>
    <t>Train Out</t>
  </si>
  <si>
    <t>Train Delay</t>
  </si>
  <si>
    <t>Paddler</t>
  </si>
  <si>
    <t>Paddle</t>
  </si>
  <si>
    <t>Runner</t>
  </si>
  <si>
    <t>Run</t>
  </si>
  <si>
    <t>Women's Pairs</t>
  </si>
  <si>
    <t>Almost Solo</t>
  </si>
  <si>
    <t>Pairs F</t>
  </si>
  <si>
    <t>Donna Smrek</t>
  </si>
  <si>
    <t>Mariane Larose</t>
  </si>
  <si>
    <t>J Stroke</t>
  </si>
  <si>
    <t>Genna Howard</t>
  </si>
  <si>
    <t>Jill Tworo</t>
  </si>
  <si>
    <t>Men's Pairs</t>
  </si>
  <si>
    <t>Gonderosa</t>
  </si>
  <si>
    <t>Pairs M</t>
  </si>
  <si>
    <t>Noah Gonder</t>
  </si>
  <si>
    <t>Steve Gonder</t>
  </si>
  <si>
    <t>Barebacka</t>
  </si>
  <si>
    <t>Jeff Baron</t>
  </si>
  <si>
    <t>Rob Pilbacka</t>
  </si>
  <si>
    <t>Super Charge</t>
  </si>
  <si>
    <t>Miguel Alvarez</t>
  </si>
  <si>
    <t>Henri Lefebvre</t>
  </si>
  <si>
    <t>Life on the Pharm</t>
  </si>
  <si>
    <t>Kelly Thompson</t>
  </si>
  <si>
    <t>Sean Thompson</t>
  </si>
  <si>
    <t>Ball Duncan</t>
  </si>
  <si>
    <t>Craig Duncan</t>
  </si>
  <si>
    <t>Adam Ball</t>
  </si>
  <si>
    <t>CanZim Duo</t>
  </si>
  <si>
    <t>Gary Norvall</t>
  </si>
  <si>
    <t>Rusty Hopper</t>
  </si>
  <si>
    <t>Team Uno</t>
  </si>
  <si>
    <t>Julien Levac</t>
  </si>
  <si>
    <t>Tanner Rollins</t>
  </si>
  <si>
    <t>Mixed Pairs</t>
  </si>
  <si>
    <t>Southview Greenhouse</t>
  </si>
  <si>
    <t>Pairs Mixed</t>
  </si>
  <si>
    <t>Katie Reid</t>
  </si>
  <si>
    <t>Charlie Reid</t>
  </si>
  <si>
    <t>Rich and G</t>
  </si>
  <si>
    <t>Richard Campbell</t>
  </si>
  <si>
    <t>Ghislain Goudreau</t>
  </si>
  <si>
    <t>Men's Fours</t>
  </si>
  <si>
    <t>Bring on the Pain</t>
  </si>
  <si>
    <t>Four Mixed</t>
  </si>
  <si>
    <t>Kim Brouzes</t>
  </si>
  <si>
    <t>Peter Ledingham</t>
  </si>
  <si>
    <t>Matt Luoma</t>
  </si>
  <si>
    <t>Mikael Maki</t>
  </si>
  <si>
    <t>Yellow Yahoos</t>
  </si>
  <si>
    <t>Cindy Kuhlburg</t>
  </si>
  <si>
    <t>Bruce Westaway</t>
  </si>
  <si>
    <t>Bruce Hennessy</t>
  </si>
  <si>
    <t>Dave Hickey</t>
  </si>
  <si>
    <t>Sudbury Four</t>
  </si>
  <si>
    <t>James Bertrim</t>
  </si>
  <si>
    <t>Emily Marcolini</t>
  </si>
  <si>
    <t>Rob Gregoris</t>
  </si>
  <si>
    <t>Kaeden Ward</t>
  </si>
  <si>
    <t>LEP Boys</t>
  </si>
  <si>
    <t>Four Men</t>
  </si>
  <si>
    <t>Alex Lambert</t>
  </si>
  <si>
    <t>Max Mahaffy</t>
  </si>
  <si>
    <t>Laydon Bursey</t>
  </si>
  <si>
    <t>Kendyn Mashinter</t>
  </si>
  <si>
    <t>Do it for the Chicken Wings</t>
  </si>
  <si>
    <t>William Aeillo</t>
  </si>
  <si>
    <t>Richard Bradley</t>
  </si>
  <si>
    <t>Calvin Knor</t>
  </si>
  <si>
    <t>Dennis Legault</t>
  </si>
  <si>
    <t>The Armstrong Alliance</t>
  </si>
  <si>
    <t>Jeff Lilley</t>
  </si>
  <si>
    <t>Dean Basso</t>
  </si>
  <si>
    <t>Alain Gauthier</t>
  </si>
  <si>
    <t>Brad Smith</t>
  </si>
  <si>
    <t>Dad Bods</t>
  </si>
  <si>
    <t>Kyle Marcotte</t>
  </si>
  <si>
    <t>Graham Sage</t>
  </si>
  <si>
    <t>Matt Pitre</t>
  </si>
  <si>
    <t>Tim Rallis</t>
  </si>
  <si>
    <t>Pearl Divers</t>
  </si>
  <si>
    <t>Stewart Meikleham</t>
  </si>
  <si>
    <t>Thomas Gore</t>
  </si>
  <si>
    <t>Konrad Wiltmann</t>
  </si>
  <si>
    <t>Taus Joergensen</t>
  </si>
  <si>
    <t>Mixed Fours</t>
  </si>
  <si>
    <t>Chuting for Dilly Bars</t>
  </si>
  <si>
    <t>Julie Falvo</t>
  </si>
  <si>
    <t>Kate McIlraith</t>
  </si>
  <si>
    <t>Jayde Hurley</t>
  </si>
  <si>
    <t>Justin Leale</t>
  </si>
  <si>
    <t>KKATFISH</t>
  </si>
  <si>
    <t>Karen Broughton</t>
  </si>
  <si>
    <t>Karen Renout</t>
  </si>
  <si>
    <t>Adrian Marcolini</t>
  </si>
  <si>
    <t>Tom Johnston</t>
  </si>
  <si>
    <t>Over the Hill</t>
  </si>
  <si>
    <t>Lyne Giroux</t>
  </si>
  <si>
    <t>Gonzalo Alvarez</t>
  </si>
  <si>
    <t>Paul Lefebvre</t>
  </si>
  <si>
    <t>Maryse Alvarez</t>
  </si>
  <si>
    <t>Super Fast</t>
  </si>
  <si>
    <t>Theo Lefebvre</t>
  </si>
  <si>
    <t>Gabriella Alvarez</t>
  </si>
  <si>
    <t>Mylene Lefebvre</t>
  </si>
  <si>
    <t>Jacob Giroux</t>
  </si>
  <si>
    <t>To Be or not to Be Beaton</t>
  </si>
  <si>
    <t>Tamara Flannigan</t>
  </si>
  <si>
    <t>Charles Dumas</t>
  </si>
  <si>
    <t>John Larmer</t>
  </si>
  <si>
    <t>Bridget Schulte-Hostedde</t>
  </si>
  <si>
    <t>No Blood… Just Mud.</t>
  </si>
  <si>
    <t>Stacey Foy</t>
  </si>
  <si>
    <t>Shannon Boland</t>
  </si>
  <si>
    <t>Larry Dahmer</t>
  </si>
  <si>
    <t>Chris Polowski</t>
  </si>
  <si>
    <t>PACERS</t>
  </si>
  <si>
    <t>Katie McDonald</t>
  </si>
  <si>
    <t>Neha Singh</t>
  </si>
  <si>
    <t>Mika Makitalo</t>
  </si>
  <si>
    <t>Bonny O'Rielly</t>
  </si>
  <si>
    <t>Carbloaders</t>
  </si>
  <si>
    <t>Alex Langlois</t>
  </si>
  <si>
    <t>Suzanne Halet</t>
  </si>
  <si>
    <t>Andre Stewart</t>
  </si>
  <si>
    <t>Amanda Robitaille</t>
  </si>
  <si>
    <t>Nickel City Slackers</t>
  </si>
  <si>
    <t>Kelly Hotta</t>
  </si>
  <si>
    <t>Allison Caswell</t>
  </si>
  <si>
    <t>Jordan Hotta</t>
  </si>
  <si>
    <t>Pascal Renard</t>
  </si>
  <si>
    <t>Organized Chaos</t>
  </si>
  <si>
    <t>Carol Mourre</t>
  </si>
  <si>
    <t>Monika Jost</t>
  </si>
  <si>
    <t>Andrew Noob</t>
  </si>
  <si>
    <t>Laura Bewick</t>
  </si>
  <si>
    <t>AllInTheJourney</t>
  </si>
  <si>
    <t>Jen Zymantas</t>
  </si>
  <si>
    <t>Debbie Smith</t>
  </si>
  <si>
    <t>Laura Young</t>
  </si>
  <si>
    <t>Robert Masih</t>
  </si>
  <si>
    <t>Bachiltonz</t>
  </si>
  <si>
    <t>Rebecca Bachiu</t>
  </si>
  <si>
    <t>Chandyn Bachiu</t>
  </si>
  <si>
    <t>Jeff Bachiu</t>
  </si>
  <si>
    <t>Kalila Bachiu</t>
  </si>
  <si>
    <t>Stoodis</t>
  </si>
  <si>
    <t>Andrea Ford</t>
  </si>
  <si>
    <t>Glenn Woods</t>
  </si>
  <si>
    <t>Helen Bobiwash</t>
  </si>
  <si>
    <t>Richard Ford</t>
  </si>
  <si>
    <t>Just for fun!</t>
  </si>
  <si>
    <t>Steffi Leers</t>
  </si>
  <si>
    <t>Helen Francis</t>
  </si>
  <si>
    <t>Markus Vivar-Guajala</t>
  </si>
  <si>
    <t>Female Under 10</t>
  </si>
  <si>
    <t>Female Over 10</t>
  </si>
  <si>
    <t>Male Under 10</t>
  </si>
  <si>
    <t>Male Over 10</t>
  </si>
  <si>
    <t>2:04:02 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</si>
</sst>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</font>
    <font>
      <b/>
      <sz val="16"/>
      <name val="Arial"/>
    </font>
    <font>
      <sz val="14"/>
      <name val="Arial"/>
    </font>
    <font>
      <b/>
      <sz val="16"/>
      <name val="Arial"/>
      <family val="2"/>
    </font>
    <font>
      <b/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D9EAD3"/>
      </patternFill>
    </fill>
    <fill>
      <patternFill patternType="solid">
        <fgColor theme="7" tint="0.59999389629810485"/>
        <bgColor rgb="FFFCE5CD"/>
      </patternFill>
    </fill>
    <fill>
      <patternFill patternType="solid">
        <fgColor theme="0" tint="-4.9989318521683403E-2"/>
        <bgColor rgb="FFFCE5CD"/>
      </patternFill>
    </fill>
    <fill>
      <patternFill patternType="solid">
        <fgColor rgb="FFFFCCCC"/>
        <bgColor rgb="FFFFE599"/>
      </patternFill>
    </fill>
    <fill>
      <patternFill patternType="solid">
        <fgColor theme="0" tint="-4.9989318521683403E-2"/>
        <bgColor rgb="FFFFE599"/>
      </patternFill>
    </fill>
    <fill>
      <patternFill patternType="solid">
        <fgColor rgb="FF92D050"/>
        <bgColor rgb="FFD9EAD3"/>
      </patternFill>
    </fill>
    <fill>
      <patternFill patternType="solid">
        <fgColor rgb="FFFC8004"/>
        <bgColor rgb="FFFCE5CD"/>
      </patternFill>
    </fill>
    <fill>
      <patternFill patternType="solid">
        <fgColor rgb="FFFF6699"/>
        <bgColor rgb="FFFFE599"/>
      </patternFill>
    </fill>
    <fill>
      <patternFill patternType="solid">
        <fgColor theme="0"/>
        <bgColor rgb="FFFFFF99"/>
      </patternFill>
    </fill>
    <fill>
      <patternFill patternType="solid">
        <fgColor theme="2"/>
        <bgColor rgb="FFFFFFFF"/>
      </patternFill>
    </fill>
    <fill>
      <patternFill patternType="solid">
        <fgColor theme="2"/>
        <bgColor rgb="FF000000"/>
      </patternFill>
    </fill>
    <fill>
      <patternFill patternType="solid">
        <fgColor theme="8" tint="0.59999389629810485"/>
        <bgColor rgb="FFC9DAF8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4" borderId="3" xfId="0" applyFont="1" applyFill="1" applyBorder="1"/>
    <xf numFmtId="0" fontId="2" fillId="5" borderId="1" xfId="0" applyFont="1" applyFill="1" applyBorder="1"/>
    <xf numFmtId="0" fontId="4" fillId="5" borderId="1" xfId="0" applyFont="1" applyFill="1" applyBorder="1"/>
    <xf numFmtId="0" fontId="5" fillId="5" borderId="2" xfId="0" applyFont="1" applyFill="1" applyBorder="1"/>
    <xf numFmtId="21" fontId="1" fillId="4" borderId="4" xfId="0" applyNumberFormat="1" applyFont="1" applyFill="1" applyBorder="1" applyAlignment="1">
      <alignment horizontal="right"/>
    </xf>
    <xf numFmtId="0" fontId="8" fillId="0" borderId="0" xfId="0" applyFont="1"/>
    <xf numFmtId="0" fontId="7" fillId="5" borderId="5" xfId="0" applyFont="1" applyFill="1" applyBorder="1"/>
    <xf numFmtId="0" fontId="7" fillId="2" borderId="5" xfId="0" applyFont="1" applyFill="1" applyBorder="1"/>
    <xf numFmtId="0" fontId="7" fillId="3" borderId="5" xfId="0" applyFont="1" applyFill="1" applyBorder="1"/>
    <xf numFmtId="21" fontId="9" fillId="6" borderId="5" xfId="0" applyNumberFormat="1" applyFont="1" applyFill="1" applyBorder="1" applyAlignment="1">
      <alignment horizontal="center"/>
    </xf>
    <xf numFmtId="21" fontId="9" fillId="3" borderId="5" xfId="0" applyNumberFormat="1" applyFont="1" applyFill="1" applyBorder="1" applyAlignment="1">
      <alignment horizontal="center"/>
    </xf>
    <xf numFmtId="21" fontId="7" fillId="3" borderId="5" xfId="0" applyNumberFormat="1" applyFont="1" applyFill="1" applyBorder="1" applyAlignment="1">
      <alignment horizontal="right"/>
    </xf>
    <xf numFmtId="0" fontId="7" fillId="7" borderId="5" xfId="0" applyFont="1" applyFill="1" applyBorder="1"/>
    <xf numFmtId="21" fontId="9" fillId="8" borderId="5" xfId="0" applyNumberFormat="1" applyFont="1" applyFill="1" applyBorder="1" applyAlignment="1">
      <alignment horizontal="center"/>
    </xf>
    <xf numFmtId="21" fontId="7" fillId="7" borderId="5" xfId="0" applyNumberFormat="1" applyFont="1" applyFill="1" applyBorder="1" applyAlignment="1">
      <alignment horizontal="right"/>
    </xf>
    <xf numFmtId="0" fontId="7" fillId="9" borderId="5" xfId="0" applyFont="1" applyFill="1" applyBorder="1"/>
    <xf numFmtId="21" fontId="9" fillId="10" borderId="5" xfId="0" applyNumberFormat="1" applyFont="1" applyFill="1" applyBorder="1" applyAlignment="1">
      <alignment horizontal="center"/>
    </xf>
    <xf numFmtId="21" fontId="7" fillId="9" borderId="5" xfId="0" applyNumberFormat="1" applyFont="1" applyFill="1" applyBorder="1" applyAlignment="1">
      <alignment horizontal="right"/>
    </xf>
    <xf numFmtId="0" fontId="9" fillId="6" borderId="5" xfId="0" applyFont="1" applyFill="1" applyBorder="1" applyAlignment="1">
      <alignment horizontal="center"/>
    </xf>
    <xf numFmtId="21" fontId="7" fillId="14" borderId="5" xfId="0" applyNumberFormat="1" applyFont="1" applyFill="1" applyBorder="1" applyAlignment="1">
      <alignment horizontal="right"/>
    </xf>
    <xf numFmtId="0" fontId="7" fillId="0" borderId="5" xfId="0" applyFont="1" applyBorder="1"/>
    <xf numFmtId="0" fontId="7" fillId="11" borderId="5" xfId="0" applyFont="1" applyFill="1" applyBorder="1"/>
    <xf numFmtId="0" fontId="7" fillId="6" borderId="5" xfId="0" applyFont="1" applyFill="1" applyBorder="1"/>
    <xf numFmtId="0" fontId="7" fillId="12" borderId="5" xfId="0" applyFont="1" applyFill="1" applyBorder="1"/>
    <xf numFmtId="0" fontId="7" fillId="13" borderId="5" xfId="0" applyFont="1" applyFill="1" applyBorder="1"/>
    <xf numFmtId="0" fontId="7" fillId="17" borderId="5" xfId="0" applyFont="1" applyFill="1" applyBorder="1"/>
    <xf numFmtId="21" fontId="7" fillId="17" borderId="5" xfId="0" applyNumberFormat="1" applyFont="1" applyFill="1" applyBorder="1" applyAlignment="1">
      <alignment horizontal="right"/>
    </xf>
    <xf numFmtId="0" fontId="7" fillId="0" borderId="5" xfId="0" applyFont="1" applyFill="1" applyBorder="1"/>
    <xf numFmtId="21" fontId="7" fillId="0" borderId="5" xfId="0" applyNumberFormat="1" applyFont="1" applyFill="1" applyBorder="1" applyAlignment="1">
      <alignment horizontal="right"/>
    </xf>
    <xf numFmtId="0" fontId="7" fillId="14" borderId="5" xfId="0" applyFont="1" applyFill="1" applyBorder="1"/>
    <xf numFmtId="0" fontId="0" fillId="0" borderId="0" xfId="0" applyFill="1"/>
    <xf numFmtId="0" fontId="10" fillId="0" borderId="5" xfId="0" applyFont="1" applyBorder="1"/>
    <xf numFmtId="0" fontId="10" fillId="5" borderId="5" xfId="0" applyFont="1" applyFill="1" applyBorder="1"/>
    <xf numFmtId="0" fontId="11" fillId="0" borderId="0" xfId="0" applyFont="1"/>
    <xf numFmtId="0" fontId="10" fillId="7" borderId="5" xfId="0" applyFont="1" applyFill="1" applyBorder="1"/>
    <xf numFmtId="0" fontId="10" fillId="3" borderId="5" xfId="0" applyFont="1" applyFill="1" applyBorder="1"/>
    <xf numFmtId="0" fontId="10" fillId="2" borderId="5" xfId="0" applyFont="1" applyFill="1" applyBorder="1"/>
    <xf numFmtId="0" fontId="10" fillId="9" borderId="5" xfId="0" applyFont="1" applyFill="1" applyBorder="1"/>
    <xf numFmtId="0" fontId="8" fillId="0" borderId="0" xfId="0" applyFont="1" applyFill="1"/>
    <xf numFmtId="21" fontId="7" fillId="0" borderId="5" xfId="0" applyNumberFormat="1" applyFont="1" applyFill="1" applyBorder="1" applyAlignment="1">
      <alignment horizontal="right" shrinkToFit="1"/>
    </xf>
    <xf numFmtId="0" fontId="6" fillId="16" borderId="6" xfId="0" applyFont="1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6" fillId="16" borderId="8" xfId="0" applyFont="1" applyFill="1" applyBorder="1" applyAlignment="1">
      <alignment horizontal="center"/>
    </xf>
    <xf numFmtId="0" fontId="6" fillId="15" borderId="6" xfId="0" applyFont="1" applyFill="1" applyBorder="1" applyAlignment="1">
      <alignment horizontal="center"/>
    </xf>
    <xf numFmtId="0" fontId="6" fillId="15" borderId="7" xfId="0" applyFont="1" applyFill="1" applyBorder="1" applyAlignment="1">
      <alignment horizontal="center"/>
    </xf>
    <xf numFmtId="0" fontId="6" fillId="15" borderId="8" xfId="0" applyFont="1" applyFill="1" applyBorder="1" applyAlignment="1">
      <alignment horizontal="center"/>
    </xf>
    <xf numFmtId="0" fontId="6" fillId="18" borderId="9" xfId="0" applyFont="1" applyFill="1" applyBorder="1" applyAlignment="1">
      <alignment horizontal="center"/>
    </xf>
    <xf numFmtId="0" fontId="3" fillId="18" borderId="10" xfId="0" applyFont="1" applyFill="1" applyBorder="1" applyAlignment="1">
      <alignment horizontal="center"/>
    </xf>
    <xf numFmtId="0" fontId="3" fillId="18" borderId="3" xfId="0" applyFont="1" applyFill="1" applyBorder="1" applyAlignment="1">
      <alignment horizontal="center"/>
    </xf>
    <xf numFmtId="0" fontId="6" fillId="18" borderId="10" xfId="0" applyFont="1" applyFill="1" applyBorder="1" applyAlignment="1">
      <alignment horizontal="center"/>
    </xf>
    <xf numFmtId="0" fontId="6" fillId="18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workbookViewId="0"/>
  </sheetViews>
  <sheetFormatPr defaultRowHeight="18.75" x14ac:dyDescent="0.3"/>
  <cols>
    <col min="1" max="1" width="8" style="8" bestFit="1" customWidth="1"/>
    <col min="2" max="2" width="27.85546875" style="8" bestFit="1" customWidth="1"/>
    <col min="3" max="3" width="13.5703125" style="8" bestFit="1" customWidth="1"/>
    <col min="4" max="4" width="7.5703125" style="8" hidden="1" customWidth="1"/>
    <col min="5" max="5" width="27.85546875" style="8" hidden="1" customWidth="1"/>
    <col min="6" max="6" width="11.140625" style="8" bestFit="1" customWidth="1"/>
    <col min="7" max="7" width="10.28515625" style="8" hidden="1" customWidth="1"/>
    <col min="8" max="8" width="39.5703125" style="8" hidden="1" customWidth="1"/>
    <col min="9" max="9" width="15.42578125" style="8" hidden="1" customWidth="1"/>
    <col min="10" max="11" width="0" style="8" hidden="1" customWidth="1"/>
    <col min="12" max="12" width="11.140625" style="8" hidden="1" customWidth="1"/>
    <col min="13" max="13" width="11.140625" style="8" bestFit="1" customWidth="1"/>
    <col min="14" max="14" width="9.28515625" style="8" hidden="1" customWidth="1"/>
    <col min="15" max="15" width="0" style="8" hidden="1" customWidth="1"/>
    <col min="16" max="16" width="11.140625" style="8" hidden="1" customWidth="1"/>
    <col min="17" max="17" width="11.140625" style="8" bestFit="1" customWidth="1"/>
    <col min="18" max="18" width="9.28515625" style="8" hidden="1" customWidth="1"/>
    <col min="19" max="19" width="0" style="8" hidden="1" customWidth="1"/>
    <col min="20" max="20" width="11.140625" style="8" hidden="1" customWidth="1"/>
    <col min="21" max="21" width="11.140625" style="8" bestFit="1" customWidth="1"/>
    <col min="22" max="22" width="20.85546875" style="8" bestFit="1" customWidth="1"/>
    <col min="23" max="16384" width="9.140625" style="8"/>
  </cols>
  <sheetData>
    <row r="1" spans="1:22" x14ac:dyDescent="0.3">
      <c r="A1" s="23" t="s">
        <v>0</v>
      </c>
      <c r="B1" s="23" t="s">
        <v>1</v>
      </c>
      <c r="C1" s="23" t="s">
        <v>2</v>
      </c>
      <c r="D1" s="10" t="s">
        <v>49</v>
      </c>
      <c r="E1" s="10" t="s">
        <v>50</v>
      </c>
      <c r="F1" s="28" t="s">
        <v>51</v>
      </c>
      <c r="G1" s="11" t="s">
        <v>49</v>
      </c>
      <c r="H1" s="11" t="s">
        <v>52</v>
      </c>
      <c r="I1" s="24" t="s">
        <v>53</v>
      </c>
      <c r="J1" s="25" t="s">
        <v>54</v>
      </c>
      <c r="K1" s="25" t="s">
        <v>55</v>
      </c>
      <c r="L1" s="11" t="s">
        <v>56</v>
      </c>
      <c r="M1" s="11" t="s">
        <v>3</v>
      </c>
      <c r="N1" s="15" t="s">
        <v>49</v>
      </c>
      <c r="O1" s="15" t="s">
        <v>57</v>
      </c>
      <c r="P1" s="26" t="s">
        <v>53</v>
      </c>
      <c r="Q1" s="15" t="s">
        <v>58</v>
      </c>
      <c r="R1" s="18" t="s">
        <v>49</v>
      </c>
      <c r="S1" s="18" t="s">
        <v>59</v>
      </c>
      <c r="T1" s="27" t="s">
        <v>53</v>
      </c>
      <c r="U1" s="18" t="s">
        <v>60</v>
      </c>
      <c r="V1" s="32" t="s">
        <v>4</v>
      </c>
    </row>
    <row r="2" spans="1:22" x14ac:dyDescent="0.3">
      <c r="A2" s="43" t="s">
        <v>28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5"/>
    </row>
    <row r="3" spans="1:22" x14ac:dyDescent="0.3">
      <c r="A3" s="9">
        <v>101</v>
      </c>
      <c r="B3" s="9" t="s">
        <v>29</v>
      </c>
      <c r="C3" s="9" t="s">
        <v>30</v>
      </c>
      <c r="D3" s="10">
        <f>A3+1000</f>
        <v>1101</v>
      </c>
      <c r="E3" s="10" t="s">
        <v>29</v>
      </c>
      <c r="F3" s="29">
        <v>1.5266203703703705E-2</v>
      </c>
      <c r="G3" s="11">
        <f>A3+2000</f>
        <v>2101</v>
      </c>
      <c r="H3" s="11" t="str">
        <f>E3</f>
        <v>Sara McIlraith</v>
      </c>
      <c r="I3" s="12">
        <v>4.8773148148148149E-2</v>
      </c>
      <c r="J3" s="12"/>
      <c r="K3" s="12"/>
      <c r="L3" s="13">
        <f>K3-J3</f>
        <v>0</v>
      </c>
      <c r="M3" s="14">
        <f>I3-L3-F3</f>
        <v>3.3506944444444443E-2</v>
      </c>
      <c r="N3" s="15">
        <f>A3+4000</f>
        <v>4101</v>
      </c>
      <c r="O3" s="15" t="str">
        <f>H3</f>
        <v>Sara McIlraith</v>
      </c>
      <c r="P3" s="16">
        <v>7.480324074074074E-2</v>
      </c>
      <c r="Q3" s="17">
        <f>P3-I3+L3</f>
        <v>2.6030092592592591E-2</v>
      </c>
      <c r="R3" s="18">
        <f>A3+5000</f>
        <v>5101</v>
      </c>
      <c r="S3" s="18" t="str">
        <f>O3</f>
        <v>Sara McIlraith</v>
      </c>
      <c r="T3" s="19">
        <v>9.8171296296296298E-2</v>
      </c>
      <c r="U3" s="20">
        <f>T3-P3</f>
        <v>2.3368055555555559E-2</v>
      </c>
      <c r="V3" s="22">
        <f>T3</f>
        <v>9.8171296296296298E-2</v>
      </c>
    </row>
    <row r="4" spans="1:22" x14ac:dyDescent="0.3">
      <c r="A4" s="9">
        <v>104</v>
      </c>
      <c r="B4" s="9" t="s">
        <v>33</v>
      </c>
      <c r="C4" s="9" t="s">
        <v>30</v>
      </c>
      <c r="D4" s="10">
        <f>A4+1000</f>
        <v>1104</v>
      </c>
      <c r="E4" s="10" t="str">
        <f>B4</f>
        <v>Monika Haring</v>
      </c>
      <c r="F4" s="29">
        <v>1.6412037037037037E-2</v>
      </c>
      <c r="G4" s="11">
        <f>A4+2000</f>
        <v>2104</v>
      </c>
      <c r="H4" s="11" t="str">
        <f>E4</f>
        <v>Monika Haring</v>
      </c>
      <c r="I4" s="12">
        <v>5.2662037037037035E-2</v>
      </c>
      <c r="J4" s="21"/>
      <c r="K4" s="21"/>
      <c r="L4" s="13">
        <f>K4-J4</f>
        <v>0</v>
      </c>
      <c r="M4" s="14">
        <f>I4-L4-F4</f>
        <v>3.6249999999999998E-2</v>
      </c>
      <c r="N4" s="15">
        <f>A4+4000</f>
        <v>4104</v>
      </c>
      <c r="O4" s="15" t="str">
        <f>H4</f>
        <v>Monika Haring</v>
      </c>
      <c r="P4" s="16">
        <v>8.3217592592592593E-2</v>
      </c>
      <c r="Q4" s="17">
        <f>P4-I4+L4</f>
        <v>3.0555555555555558E-2</v>
      </c>
      <c r="R4" s="18">
        <f>A4+5000</f>
        <v>5104</v>
      </c>
      <c r="S4" s="18" t="str">
        <f>O4</f>
        <v>Monika Haring</v>
      </c>
      <c r="T4" s="19">
        <v>0.11052083333333333</v>
      </c>
      <c r="U4" s="20">
        <f>T4-P4</f>
        <v>2.7303240740740739E-2</v>
      </c>
      <c r="V4" s="22">
        <f>T4</f>
        <v>0.11052083333333333</v>
      </c>
    </row>
    <row r="5" spans="1:22" x14ac:dyDescent="0.3">
      <c r="A5" s="9">
        <v>102</v>
      </c>
      <c r="B5" s="9" t="s">
        <v>32</v>
      </c>
      <c r="C5" s="9" t="s">
        <v>30</v>
      </c>
      <c r="D5" s="10">
        <f>A5+1000</f>
        <v>1102</v>
      </c>
      <c r="E5" s="10" t="str">
        <f>B5</f>
        <v>Stacey Trottier</v>
      </c>
      <c r="F5" s="29">
        <v>1.8298611111111113E-2</v>
      </c>
      <c r="G5" s="11">
        <f>A5+2000</f>
        <v>2102</v>
      </c>
      <c r="H5" s="11" t="str">
        <f>E5</f>
        <v>Stacey Trottier</v>
      </c>
      <c r="I5" s="12">
        <v>5.4502314814814816E-2</v>
      </c>
      <c r="J5" s="21"/>
      <c r="K5" s="21"/>
      <c r="L5" s="13">
        <f>K5-J5</f>
        <v>0</v>
      </c>
      <c r="M5" s="14">
        <f>I5-L5-F5</f>
        <v>3.6203703703703703E-2</v>
      </c>
      <c r="N5" s="15">
        <f>A5+4000</f>
        <v>4102</v>
      </c>
      <c r="O5" s="15" t="str">
        <f>H5</f>
        <v>Stacey Trottier</v>
      </c>
      <c r="P5" s="16">
        <v>8.6053240740740736E-2</v>
      </c>
      <c r="Q5" s="17">
        <f>P5-I5+L5</f>
        <v>3.155092592592592E-2</v>
      </c>
      <c r="R5" s="18">
        <f>A5+5000</f>
        <v>5102</v>
      </c>
      <c r="S5" s="18" t="str">
        <f>O5</f>
        <v>Stacey Trottier</v>
      </c>
      <c r="T5" s="19">
        <v>0.11306712962962963</v>
      </c>
      <c r="U5" s="20">
        <f>T5-P5</f>
        <v>2.7013888888888893E-2</v>
      </c>
      <c r="V5" s="22">
        <f>T5</f>
        <v>0.11306712962962963</v>
      </c>
    </row>
    <row r="6" spans="1:22" x14ac:dyDescent="0.3">
      <c r="A6" s="9">
        <v>103</v>
      </c>
      <c r="B6" s="9" t="s">
        <v>31</v>
      </c>
      <c r="C6" s="9" t="s">
        <v>30</v>
      </c>
      <c r="D6" s="10">
        <f>A6+1000</f>
        <v>1103</v>
      </c>
      <c r="E6" s="10" t="s">
        <v>31</v>
      </c>
      <c r="F6" s="29">
        <v>2.0300925925925927E-2</v>
      </c>
      <c r="G6" s="11">
        <f>A6+2000</f>
        <v>2103</v>
      </c>
      <c r="H6" s="11" t="str">
        <f>E6</f>
        <v>Kimberly Larkman</v>
      </c>
      <c r="I6" s="12">
        <v>6.5069444444444444E-2</v>
      </c>
      <c r="J6" s="21"/>
      <c r="K6" s="21"/>
      <c r="L6" s="13">
        <f>K6-J6</f>
        <v>0</v>
      </c>
      <c r="M6" s="14">
        <f>I6-L6-F6</f>
        <v>4.4768518518518513E-2</v>
      </c>
      <c r="N6" s="15">
        <f>A6+4000</f>
        <v>4103</v>
      </c>
      <c r="O6" s="15" t="str">
        <f>H6</f>
        <v>Kimberly Larkman</v>
      </c>
      <c r="P6" s="16">
        <v>0.10871527777777779</v>
      </c>
      <c r="Q6" s="17">
        <f>P6-I6+L6</f>
        <v>4.3645833333333342E-2</v>
      </c>
      <c r="R6" s="18">
        <f>A6+5000</f>
        <v>5103</v>
      </c>
      <c r="S6" s="18" t="str">
        <f>O6</f>
        <v>Kimberly Larkman</v>
      </c>
      <c r="T6" s="19">
        <v>0.14993055555555554</v>
      </c>
      <c r="U6" s="20">
        <f>T6-P6</f>
        <v>4.1215277777777753E-2</v>
      </c>
      <c r="V6" s="22">
        <f>T6</f>
        <v>0.14993055555555554</v>
      </c>
    </row>
    <row r="7" spans="1:22" x14ac:dyDescent="0.3">
      <c r="A7" s="9"/>
      <c r="B7" s="9"/>
      <c r="C7" s="9"/>
      <c r="D7" s="10"/>
      <c r="E7" s="10"/>
      <c r="F7" s="29"/>
      <c r="G7" s="11"/>
      <c r="H7" s="11"/>
      <c r="I7" s="12"/>
      <c r="J7" s="21"/>
      <c r="K7" s="21"/>
      <c r="L7" s="13"/>
      <c r="M7" s="14"/>
      <c r="N7" s="15"/>
      <c r="O7" s="15"/>
      <c r="P7" s="16"/>
      <c r="Q7" s="17"/>
      <c r="R7" s="18"/>
      <c r="S7" s="18"/>
      <c r="T7" s="19"/>
      <c r="U7" s="20"/>
      <c r="V7" s="22"/>
    </row>
    <row r="8" spans="1:22" x14ac:dyDescent="0.3">
      <c r="A8" s="46" t="s">
        <v>34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8"/>
    </row>
    <row r="9" spans="1:22" x14ac:dyDescent="0.3">
      <c r="A9" s="9">
        <v>113</v>
      </c>
      <c r="B9" s="9" t="s">
        <v>38</v>
      </c>
      <c r="C9" s="9" t="s">
        <v>36</v>
      </c>
      <c r="D9" s="10">
        <f t="shared" ref="D9:D21" si="0">A9+1000</f>
        <v>1113</v>
      </c>
      <c r="E9" s="10" t="str">
        <f t="shared" ref="E9:E21" si="1">B9</f>
        <v>Clinton Lahnalampi</v>
      </c>
      <c r="F9" s="29">
        <v>1.5104166666666667E-2</v>
      </c>
      <c r="G9" s="11">
        <f t="shared" ref="G9:G21" si="2">A9+2000</f>
        <v>2113</v>
      </c>
      <c r="H9" s="11" t="str">
        <f t="shared" ref="H9:H21" si="3">E9</f>
        <v>Clinton Lahnalampi</v>
      </c>
      <c r="I9" s="12">
        <v>4.5914351851851852E-2</v>
      </c>
      <c r="J9" s="21"/>
      <c r="K9" s="21"/>
      <c r="L9" s="13">
        <f t="shared" ref="L9:L21" si="4">K9-J9</f>
        <v>0</v>
      </c>
      <c r="M9" s="14">
        <f t="shared" ref="M9:M21" si="5">I9-L9-F9</f>
        <v>3.0810185185185184E-2</v>
      </c>
      <c r="N9" s="15">
        <f t="shared" ref="N9:N21" si="6">A9+4000</f>
        <v>4113</v>
      </c>
      <c r="O9" s="15" t="str">
        <f t="shared" ref="O9:O21" si="7">H9</f>
        <v>Clinton Lahnalampi</v>
      </c>
      <c r="P9" s="16">
        <v>7.228009259259259E-2</v>
      </c>
      <c r="Q9" s="17">
        <f t="shared" ref="Q9:Q21" si="8">P9-I9+L9</f>
        <v>2.6365740740740738E-2</v>
      </c>
      <c r="R9" s="18">
        <f t="shared" ref="R9:R21" si="9">A9+5000</f>
        <v>5113</v>
      </c>
      <c r="S9" s="18" t="str">
        <f t="shared" ref="S9:S21" si="10">O9</f>
        <v>Clinton Lahnalampi</v>
      </c>
      <c r="T9" s="19">
        <v>9.6608796296296304E-2</v>
      </c>
      <c r="U9" s="20">
        <f t="shared" ref="U9:U21" si="11">T9-P9</f>
        <v>2.4328703703703713E-2</v>
      </c>
      <c r="V9" s="22">
        <f t="shared" ref="V9:V21" si="12">T9</f>
        <v>9.6608796296296304E-2</v>
      </c>
    </row>
    <row r="10" spans="1:22" x14ac:dyDescent="0.3">
      <c r="A10" s="9">
        <v>121</v>
      </c>
      <c r="B10" s="9" t="s">
        <v>46</v>
      </c>
      <c r="C10" s="9" t="s">
        <v>36</v>
      </c>
      <c r="D10" s="10">
        <f t="shared" si="0"/>
        <v>1121</v>
      </c>
      <c r="E10" s="10" t="str">
        <f t="shared" si="1"/>
        <v>Joe Lonsdale</v>
      </c>
      <c r="F10" s="29">
        <v>1.6701388888888887E-2</v>
      </c>
      <c r="G10" s="11">
        <f t="shared" si="2"/>
        <v>2121</v>
      </c>
      <c r="H10" s="11" t="str">
        <f t="shared" si="3"/>
        <v>Joe Lonsdale</v>
      </c>
      <c r="I10" s="12">
        <v>4.9050925925925921E-2</v>
      </c>
      <c r="J10" s="21"/>
      <c r="K10" s="21"/>
      <c r="L10" s="13">
        <f t="shared" si="4"/>
        <v>0</v>
      </c>
      <c r="M10" s="14">
        <f t="shared" si="5"/>
        <v>3.2349537037037038E-2</v>
      </c>
      <c r="N10" s="15">
        <f t="shared" si="6"/>
        <v>4121</v>
      </c>
      <c r="O10" s="15" t="str">
        <f t="shared" si="7"/>
        <v>Joe Lonsdale</v>
      </c>
      <c r="P10" s="16">
        <v>7.4837962962962967E-2</v>
      </c>
      <c r="Q10" s="17">
        <f t="shared" si="8"/>
        <v>2.5787037037037046E-2</v>
      </c>
      <c r="R10" s="18">
        <f t="shared" si="9"/>
        <v>5121</v>
      </c>
      <c r="S10" s="18" t="str">
        <f t="shared" si="10"/>
        <v>Joe Lonsdale</v>
      </c>
      <c r="T10" s="19">
        <v>9.8379629629629636E-2</v>
      </c>
      <c r="U10" s="20">
        <f t="shared" si="11"/>
        <v>2.3541666666666669E-2</v>
      </c>
      <c r="V10" s="22">
        <f t="shared" si="12"/>
        <v>9.8379629629629636E-2</v>
      </c>
    </row>
    <row r="11" spans="1:22" x14ac:dyDescent="0.3">
      <c r="A11" s="9">
        <v>119</v>
      </c>
      <c r="B11" s="9" t="s">
        <v>44</v>
      </c>
      <c r="C11" s="9" t="s">
        <v>36</v>
      </c>
      <c r="D11" s="10">
        <f t="shared" si="0"/>
        <v>1119</v>
      </c>
      <c r="E11" s="10" t="str">
        <f t="shared" si="1"/>
        <v>Kerry Abols</v>
      </c>
      <c r="F11" s="29">
        <v>1.6493055555555556E-2</v>
      </c>
      <c r="G11" s="11">
        <f t="shared" si="2"/>
        <v>2119</v>
      </c>
      <c r="H11" s="11" t="str">
        <f t="shared" si="3"/>
        <v>Kerry Abols</v>
      </c>
      <c r="I11" s="12">
        <v>4.9467592592592591E-2</v>
      </c>
      <c r="J11" s="21"/>
      <c r="K11" s="21"/>
      <c r="L11" s="13">
        <f t="shared" si="4"/>
        <v>0</v>
      </c>
      <c r="M11" s="14">
        <f t="shared" si="5"/>
        <v>3.2974537037037038E-2</v>
      </c>
      <c r="N11" s="15">
        <f t="shared" si="6"/>
        <v>4119</v>
      </c>
      <c r="O11" s="15" t="str">
        <f t="shared" si="7"/>
        <v>Kerry Abols</v>
      </c>
      <c r="P11" s="16">
        <v>7.379629629629629E-2</v>
      </c>
      <c r="Q11" s="17">
        <f t="shared" si="8"/>
        <v>2.43287037037037E-2</v>
      </c>
      <c r="R11" s="18">
        <f t="shared" si="9"/>
        <v>5119</v>
      </c>
      <c r="S11" s="18" t="str">
        <f t="shared" si="10"/>
        <v>Kerry Abols</v>
      </c>
      <c r="T11" s="19">
        <v>9.8842592592592593E-2</v>
      </c>
      <c r="U11" s="20">
        <f t="shared" si="11"/>
        <v>2.5046296296296303E-2</v>
      </c>
      <c r="V11" s="22">
        <f t="shared" si="12"/>
        <v>9.8842592592592593E-2</v>
      </c>
    </row>
    <row r="12" spans="1:22" x14ac:dyDescent="0.3">
      <c r="A12" s="9">
        <v>116</v>
      </c>
      <c r="B12" s="9" t="s">
        <v>41</v>
      </c>
      <c r="C12" s="9" t="s">
        <v>36</v>
      </c>
      <c r="D12" s="10">
        <f t="shared" si="0"/>
        <v>1116</v>
      </c>
      <c r="E12" s="10" t="str">
        <f t="shared" si="1"/>
        <v>Mike Banks</v>
      </c>
      <c r="F12" s="29">
        <v>2.0347222222222221E-2</v>
      </c>
      <c r="G12" s="11">
        <f t="shared" si="2"/>
        <v>2116</v>
      </c>
      <c r="H12" s="11" t="str">
        <f t="shared" si="3"/>
        <v>Mike Banks</v>
      </c>
      <c r="I12" s="12">
        <v>4.9189814814814818E-2</v>
      </c>
      <c r="J12" s="21"/>
      <c r="K12" s="21"/>
      <c r="L12" s="13">
        <f t="shared" si="4"/>
        <v>0</v>
      </c>
      <c r="M12" s="14">
        <f t="shared" si="5"/>
        <v>2.8842592592592597E-2</v>
      </c>
      <c r="N12" s="15">
        <f t="shared" si="6"/>
        <v>4116</v>
      </c>
      <c r="O12" s="15" t="str">
        <f t="shared" si="7"/>
        <v>Mike Banks</v>
      </c>
      <c r="P12" s="16">
        <v>7.8275462962962963E-2</v>
      </c>
      <c r="Q12" s="17">
        <f t="shared" si="8"/>
        <v>2.9085648148148145E-2</v>
      </c>
      <c r="R12" s="18">
        <f t="shared" si="9"/>
        <v>5116</v>
      </c>
      <c r="S12" s="18" t="str">
        <f t="shared" si="10"/>
        <v>Mike Banks</v>
      </c>
      <c r="T12" s="19">
        <v>0.10068287037037038</v>
      </c>
      <c r="U12" s="20">
        <f t="shared" si="11"/>
        <v>2.2407407407407418E-2</v>
      </c>
      <c r="V12" s="22">
        <f t="shared" si="12"/>
        <v>0.10068287037037038</v>
      </c>
    </row>
    <row r="13" spans="1:22" x14ac:dyDescent="0.3">
      <c r="A13" s="9">
        <v>111</v>
      </c>
      <c r="B13" s="9" t="s">
        <v>35</v>
      </c>
      <c r="C13" s="9" t="s">
        <v>36</v>
      </c>
      <c r="D13" s="10">
        <f t="shared" si="0"/>
        <v>1111</v>
      </c>
      <c r="E13" s="10" t="str">
        <f t="shared" si="1"/>
        <v>Todd Withers</v>
      </c>
      <c r="F13" s="29">
        <v>1.7557870370370373E-2</v>
      </c>
      <c r="G13" s="11">
        <f t="shared" si="2"/>
        <v>2111</v>
      </c>
      <c r="H13" s="11" t="str">
        <f t="shared" si="3"/>
        <v>Todd Withers</v>
      </c>
      <c r="I13" s="12">
        <v>5.1377314814814813E-2</v>
      </c>
      <c r="J13" s="21"/>
      <c r="K13" s="21"/>
      <c r="L13" s="13">
        <f t="shared" si="4"/>
        <v>0</v>
      </c>
      <c r="M13" s="14">
        <f t="shared" si="5"/>
        <v>3.3819444444444444E-2</v>
      </c>
      <c r="N13" s="15">
        <f t="shared" si="6"/>
        <v>4111</v>
      </c>
      <c r="O13" s="15" t="str">
        <f t="shared" si="7"/>
        <v>Todd Withers</v>
      </c>
      <c r="P13" s="16">
        <v>7.6354166666666667E-2</v>
      </c>
      <c r="Q13" s="17">
        <f t="shared" si="8"/>
        <v>2.4976851851851854E-2</v>
      </c>
      <c r="R13" s="18">
        <f t="shared" si="9"/>
        <v>5111</v>
      </c>
      <c r="S13" s="18" t="str">
        <f t="shared" si="10"/>
        <v>Todd Withers</v>
      </c>
      <c r="T13" s="19">
        <v>0.10119212962962963</v>
      </c>
      <c r="U13" s="20">
        <f t="shared" si="11"/>
        <v>2.4837962962962964E-2</v>
      </c>
      <c r="V13" s="22">
        <f t="shared" si="12"/>
        <v>0.10119212962962963</v>
      </c>
    </row>
    <row r="14" spans="1:22" x14ac:dyDescent="0.3">
      <c r="A14" s="9">
        <v>114</v>
      </c>
      <c r="B14" s="9" t="s">
        <v>39</v>
      </c>
      <c r="C14" s="9" t="s">
        <v>36</v>
      </c>
      <c r="D14" s="10">
        <f t="shared" si="0"/>
        <v>1114</v>
      </c>
      <c r="E14" s="10" t="str">
        <f t="shared" si="1"/>
        <v>Dan Whalen</v>
      </c>
      <c r="F14" s="29">
        <v>1.9641203703703706E-2</v>
      </c>
      <c r="G14" s="11">
        <f t="shared" si="2"/>
        <v>2114</v>
      </c>
      <c r="H14" s="11" t="str">
        <f t="shared" si="3"/>
        <v>Dan Whalen</v>
      </c>
      <c r="I14" s="12">
        <v>5.2094907407407409E-2</v>
      </c>
      <c r="J14" s="21"/>
      <c r="K14" s="21"/>
      <c r="L14" s="13">
        <f t="shared" si="4"/>
        <v>0</v>
      </c>
      <c r="M14" s="14">
        <f t="shared" si="5"/>
        <v>3.2453703703703707E-2</v>
      </c>
      <c r="N14" s="15">
        <f t="shared" si="6"/>
        <v>4114</v>
      </c>
      <c r="O14" s="15" t="str">
        <f t="shared" si="7"/>
        <v>Dan Whalen</v>
      </c>
      <c r="P14" s="16">
        <v>7.8090277777777786E-2</v>
      </c>
      <c r="Q14" s="17">
        <f t="shared" si="8"/>
        <v>2.5995370370370377E-2</v>
      </c>
      <c r="R14" s="18">
        <f t="shared" si="9"/>
        <v>5114</v>
      </c>
      <c r="S14" s="18" t="str">
        <f t="shared" si="10"/>
        <v>Dan Whalen</v>
      </c>
      <c r="T14" s="19">
        <v>0.10430555555555555</v>
      </c>
      <c r="U14" s="20">
        <f t="shared" si="11"/>
        <v>2.6215277777777768E-2</v>
      </c>
      <c r="V14" s="22">
        <f t="shared" si="12"/>
        <v>0.10430555555555555</v>
      </c>
    </row>
    <row r="15" spans="1:22" x14ac:dyDescent="0.3">
      <c r="A15" s="9">
        <v>118</v>
      </c>
      <c r="B15" s="9" t="s">
        <v>43</v>
      </c>
      <c r="C15" s="9" t="s">
        <v>36</v>
      </c>
      <c r="D15" s="10">
        <f t="shared" si="0"/>
        <v>1118</v>
      </c>
      <c r="E15" s="10" t="str">
        <f t="shared" si="1"/>
        <v>Mitch Trottier</v>
      </c>
      <c r="F15" s="29">
        <v>1.8958333333333334E-2</v>
      </c>
      <c r="G15" s="11">
        <f t="shared" si="2"/>
        <v>2118</v>
      </c>
      <c r="H15" s="11" t="str">
        <f t="shared" si="3"/>
        <v>Mitch Trottier</v>
      </c>
      <c r="I15" s="12">
        <v>5.0439814814814819E-2</v>
      </c>
      <c r="J15" s="21"/>
      <c r="K15" s="21"/>
      <c r="L15" s="13">
        <f t="shared" si="4"/>
        <v>0</v>
      </c>
      <c r="M15" s="14">
        <f t="shared" si="5"/>
        <v>3.1481481481481485E-2</v>
      </c>
      <c r="N15" s="15">
        <f t="shared" si="6"/>
        <v>4118</v>
      </c>
      <c r="O15" s="15" t="str">
        <f t="shared" si="7"/>
        <v>Mitch Trottier</v>
      </c>
      <c r="P15" s="16">
        <v>7.7210648148148139E-2</v>
      </c>
      <c r="Q15" s="17">
        <f t="shared" si="8"/>
        <v>2.677083333333332E-2</v>
      </c>
      <c r="R15" s="18">
        <f t="shared" si="9"/>
        <v>5118</v>
      </c>
      <c r="S15" s="18" t="str">
        <f t="shared" si="10"/>
        <v>Mitch Trottier</v>
      </c>
      <c r="T15" s="19">
        <v>0.10526620370370371</v>
      </c>
      <c r="U15" s="20">
        <f t="shared" si="11"/>
        <v>2.805555555555557E-2</v>
      </c>
      <c r="V15" s="22">
        <f t="shared" si="12"/>
        <v>0.10526620370370371</v>
      </c>
    </row>
    <row r="16" spans="1:22" x14ac:dyDescent="0.3">
      <c r="A16" s="9">
        <v>120</v>
      </c>
      <c r="B16" s="9" t="s">
        <v>45</v>
      </c>
      <c r="C16" s="9" t="s">
        <v>36</v>
      </c>
      <c r="D16" s="10">
        <f t="shared" si="0"/>
        <v>1120</v>
      </c>
      <c r="E16" s="10" t="str">
        <f t="shared" si="1"/>
        <v>Colin Ward</v>
      </c>
      <c r="F16" s="29">
        <v>1.7939814814814815E-2</v>
      </c>
      <c r="G16" s="11">
        <f t="shared" si="2"/>
        <v>2120</v>
      </c>
      <c r="H16" s="11" t="str">
        <f t="shared" si="3"/>
        <v>Colin Ward</v>
      </c>
      <c r="I16" s="12">
        <v>5.2326388888888888E-2</v>
      </c>
      <c r="J16" s="21"/>
      <c r="K16" s="21"/>
      <c r="L16" s="13">
        <f t="shared" si="4"/>
        <v>0</v>
      </c>
      <c r="M16" s="14">
        <f t="shared" si="5"/>
        <v>3.4386574074074069E-2</v>
      </c>
      <c r="N16" s="15">
        <f t="shared" si="6"/>
        <v>4120</v>
      </c>
      <c r="O16" s="15" t="str">
        <f t="shared" si="7"/>
        <v>Colin Ward</v>
      </c>
      <c r="P16" s="16">
        <v>7.8692129629629626E-2</v>
      </c>
      <c r="Q16" s="17">
        <f t="shared" si="8"/>
        <v>2.6365740740740738E-2</v>
      </c>
      <c r="R16" s="18">
        <f t="shared" si="9"/>
        <v>5120</v>
      </c>
      <c r="S16" s="18" t="str">
        <f t="shared" si="10"/>
        <v>Colin Ward</v>
      </c>
      <c r="T16" s="19">
        <v>0.10550925925925926</v>
      </c>
      <c r="U16" s="20">
        <f t="shared" si="11"/>
        <v>2.6817129629629635E-2</v>
      </c>
      <c r="V16" s="22">
        <f t="shared" si="12"/>
        <v>0.10550925925925926</v>
      </c>
    </row>
    <row r="17" spans="1:22" x14ac:dyDescent="0.3">
      <c r="A17" s="9">
        <v>117</v>
      </c>
      <c r="B17" s="9" t="s">
        <v>42</v>
      </c>
      <c r="C17" s="9" t="s">
        <v>36</v>
      </c>
      <c r="D17" s="10">
        <f t="shared" si="0"/>
        <v>1117</v>
      </c>
      <c r="E17" s="10" t="str">
        <f t="shared" si="1"/>
        <v>Marc Larochelle</v>
      </c>
      <c r="F17" s="29">
        <v>1.8078703703703704E-2</v>
      </c>
      <c r="G17" s="11">
        <f t="shared" si="2"/>
        <v>2117</v>
      </c>
      <c r="H17" s="11" t="str">
        <f t="shared" si="3"/>
        <v>Marc Larochelle</v>
      </c>
      <c r="I17" s="12">
        <v>5.0891203703703702E-2</v>
      </c>
      <c r="J17" s="21"/>
      <c r="K17" s="21"/>
      <c r="L17" s="13">
        <f t="shared" si="4"/>
        <v>0</v>
      </c>
      <c r="M17" s="14">
        <f t="shared" si="5"/>
        <v>3.2812499999999994E-2</v>
      </c>
      <c r="N17" s="15">
        <f t="shared" si="6"/>
        <v>4117</v>
      </c>
      <c r="O17" s="15" t="str">
        <f t="shared" si="7"/>
        <v>Marc Larochelle</v>
      </c>
      <c r="P17" s="16">
        <v>8.3553240740740733E-2</v>
      </c>
      <c r="Q17" s="17">
        <f t="shared" si="8"/>
        <v>3.2662037037037031E-2</v>
      </c>
      <c r="R17" s="18">
        <f t="shared" si="9"/>
        <v>5117</v>
      </c>
      <c r="S17" s="18" t="str">
        <f t="shared" si="10"/>
        <v>Marc Larochelle</v>
      </c>
      <c r="T17" s="19">
        <v>0.10856481481481482</v>
      </c>
      <c r="U17" s="20">
        <f t="shared" si="11"/>
        <v>2.5011574074074089E-2</v>
      </c>
      <c r="V17" s="22">
        <f t="shared" si="12"/>
        <v>0.10856481481481482</v>
      </c>
    </row>
    <row r="18" spans="1:22" x14ac:dyDescent="0.3">
      <c r="A18" s="9">
        <v>122</v>
      </c>
      <c r="B18" s="9" t="s">
        <v>47</v>
      </c>
      <c r="C18" s="9" t="s">
        <v>36</v>
      </c>
      <c r="D18" s="10">
        <f t="shared" si="0"/>
        <v>1122</v>
      </c>
      <c r="E18" s="10" t="str">
        <f t="shared" si="1"/>
        <v>Michael Nawalaniec</v>
      </c>
      <c r="F18" s="29">
        <v>1.8240740740740741E-2</v>
      </c>
      <c r="G18" s="11">
        <f t="shared" si="2"/>
        <v>2122</v>
      </c>
      <c r="H18" s="11" t="str">
        <f t="shared" si="3"/>
        <v>Michael Nawalaniec</v>
      </c>
      <c r="I18" s="12">
        <v>5.0138888888888893E-2</v>
      </c>
      <c r="J18" s="21"/>
      <c r="K18" s="21"/>
      <c r="L18" s="13">
        <f t="shared" si="4"/>
        <v>0</v>
      </c>
      <c r="M18" s="14">
        <f t="shared" si="5"/>
        <v>3.1898148148148148E-2</v>
      </c>
      <c r="N18" s="15">
        <f t="shared" si="6"/>
        <v>4122</v>
      </c>
      <c r="O18" s="15" t="str">
        <f t="shared" si="7"/>
        <v>Michael Nawalaniec</v>
      </c>
      <c r="P18" s="16">
        <v>8.2777777777777783E-2</v>
      </c>
      <c r="Q18" s="17">
        <f t="shared" si="8"/>
        <v>3.2638888888888891E-2</v>
      </c>
      <c r="R18" s="18">
        <f t="shared" si="9"/>
        <v>5122</v>
      </c>
      <c r="S18" s="18" t="str">
        <f t="shared" si="10"/>
        <v>Michael Nawalaniec</v>
      </c>
      <c r="T18" s="19">
        <v>0.11502314814814814</v>
      </c>
      <c r="U18" s="20">
        <f t="shared" si="11"/>
        <v>3.2245370370370355E-2</v>
      </c>
      <c r="V18" s="22">
        <f t="shared" si="12"/>
        <v>0.11502314814814814</v>
      </c>
    </row>
    <row r="19" spans="1:22" x14ac:dyDescent="0.3">
      <c r="A19" s="9">
        <v>123</v>
      </c>
      <c r="B19" s="9" t="s">
        <v>48</v>
      </c>
      <c r="C19" s="9" t="s">
        <v>36</v>
      </c>
      <c r="D19" s="10">
        <f t="shared" si="0"/>
        <v>1123</v>
      </c>
      <c r="E19" s="10" t="str">
        <f t="shared" si="1"/>
        <v>Nico Maxitas</v>
      </c>
      <c r="F19" s="29">
        <v>1.7777777777777778E-2</v>
      </c>
      <c r="G19" s="11">
        <f t="shared" si="2"/>
        <v>2123</v>
      </c>
      <c r="H19" s="11" t="str">
        <f t="shared" si="3"/>
        <v>Nico Maxitas</v>
      </c>
      <c r="I19" s="12">
        <v>5.3460648148148153E-2</v>
      </c>
      <c r="J19" s="21"/>
      <c r="K19" s="21"/>
      <c r="L19" s="13">
        <f t="shared" si="4"/>
        <v>0</v>
      </c>
      <c r="M19" s="14">
        <f t="shared" si="5"/>
        <v>3.5682870370370379E-2</v>
      </c>
      <c r="N19" s="15">
        <f t="shared" si="6"/>
        <v>4123</v>
      </c>
      <c r="O19" s="15" t="str">
        <f t="shared" si="7"/>
        <v>Nico Maxitas</v>
      </c>
      <c r="P19" s="16">
        <v>8.6446759259259265E-2</v>
      </c>
      <c r="Q19" s="17">
        <f t="shared" si="8"/>
        <v>3.2986111111111112E-2</v>
      </c>
      <c r="R19" s="18">
        <f t="shared" si="9"/>
        <v>5123</v>
      </c>
      <c r="S19" s="18" t="str">
        <f t="shared" si="10"/>
        <v>Nico Maxitas</v>
      </c>
      <c r="T19" s="19">
        <v>0.11509259259259259</v>
      </c>
      <c r="U19" s="20">
        <f t="shared" si="11"/>
        <v>2.8645833333333329E-2</v>
      </c>
      <c r="V19" s="22">
        <f t="shared" si="12"/>
        <v>0.11509259259259259</v>
      </c>
    </row>
    <row r="20" spans="1:22" x14ac:dyDescent="0.3">
      <c r="A20" s="9">
        <v>115</v>
      </c>
      <c r="B20" s="9" t="s">
        <v>40</v>
      </c>
      <c r="C20" s="9" t="s">
        <v>36</v>
      </c>
      <c r="D20" s="10">
        <f t="shared" si="0"/>
        <v>1115</v>
      </c>
      <c r="E20" s="10" t="str">
        <f t="shared" si="1"/>
        <v>Scott Hopkins</v>
      </c>
      <c r="F20" s="29">
        <v>1.7881944444444443E-2</v>
      </c>
      <c r="G20" s="11">
        <f t="shared" si="2"/>
        <v>2115</v>
      </c>
      <c r="H20" s="11" t="str">
        <f t="shared" si="3"/>
        <v>Scott Hopkins</v>
      </c>
      <c r="I20" s="12">
        <v>5.7395833333333333E-2</v>
      </c>
      <c r="J20" s="21"/>
      <c r="K20" s="21"/>
      <c r="L20" s="13">
        <f t="shared" si="4"/>
        <v>0</v>
      </c>
      <c r="M20" s="14">
        <f t="shared" si="5"/>
        <v>3.951388888888889E-2</v>
      </c>
      <c r="N20" s="15">
        <f t="shared" si="6"/>
        <v>4115</v>
      </c>
      <c r="O20" s="15" t="str">
        <f t="shared" si="7"/>
        <v>Scott Hopkins</v>
      </c>
      <c r="P20" s="16">
        <v>8.7349537037037031E-2</v>
      </c>
      <c r="Q20" s="17">
        <f t="shared" si="8"/>
        <v>2.9953703703703698E-2</v>
      </c>
      <c r="R20" s="18">
        <f t="shared" si="9"/>
        <v>5115</v>
      </c>
      <c r="S20" s="18" t="str">
        <f t="shared" si="10"/>
        <v>Scott Hopkins</v>
      </c>
      <c r="T20" s="19">
        <v>0.1213425925925926</v>
      </c>
      <c r="U20" s="20">
        <f t="shared" si="11"/>
        <v>3.3993055555555568E-2</v>
      </c>
      <c r="V20" s="22">
        <f t="shared" si="12"/>
        <v>0.1213425925925926</v>
      </c>
    </row>
    <row r="21" spans="1:22" x14ac:dyDescent="0.3">
      <c r="A21" s="9">
        <v>112</v>
      </c>
      <c r="B21" s="9" t="s">
        <v>37</v>
      </c>
      <c r="C21" s="9" t="s">
        <v>36</v>
      </c>
      <c r="D21" s="10">
        <f t="shared" si="0"/>
        <v>1112</v>
      </c>
      <c r="E21" s="10" t="str">
        <f t="shared" si="1"/>
        <v>Mark Kuhlberg</v>
      </c>
      <c r="F21" s="29">
        <v>2.5324074074074079E-2</v>
      </c>
      <c r="G21" s="11">
        <f t="shared" si="2"/>
        <v>2112</v>
      </c>
      <c r="H21" s="11" t="str">
        <f t="shared" si="3"/>
        <v>Mark Kuhlberg</v>
      </c>
      <c r="I21" s="12">
        <v>6.2256944444444441E-2</v>
      </c>
      <c r="J21" s="21"/>
      <c r="K21" s="21"/>
      <c r="L21" s="13">
        <f t="shared" si="4"/>
        <v>0</v>
      </c>
      <c r="M21" s="14">
        <f t="shared" si="5"/>
        <v>3.6932870370370366E-2</v>
      </c>
      <c r="N21" s="15">
        <f t="shared" si="6"/>
        <v>4112</v>
      </c>
      <c r="O21" s="15" t="str">
        <f t="shared" si="7"/>
        <v>Mark Kuhlberg</v>
      </c>
      <c r="P21" s="16">
        <v>9.347222222222222E-2</v>
      </c>
      <c r="Q21" s="17">
        <f t="shared" si="8"/>
        <v>3.1215277777777779E-2</v>
      </c>
      <c r="R21" s="18">
        <f t="shared" si="9"/>
        <v>5112</v>
      </c>
      <c r="S21" s="18" t="str">
        <f t="shared" si="10"/>
        <v>Mark Kuhlberg</v>
      </c>
      <c r="T21" s="19">
        <v>0.1216087962962963</v>
      </c>
      <c r="U21" s="20">
        <f t="shared" si="11"/>
        <v>2.8136574074074078E-2</v>
      </c>
      <c r="V21" s="22">
        <f t="shared" si="12"/>
        <v>0.1216087962962963</v>
      </c>
    </row>
  </sheetData>
  <sortState ref="A9:V21">
    <sortCondition ref="V9:V21"/>
  </sortState>
  <mergeCells count="2">
    <mergeCell ref="A2:V2"/>
    <mergeCell ref="A8:V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7"/>
  <sheetViews>
    <sheetView workbookViewId="0"/>
  </sheetViews>
  <sheetFormatPr defaultRowHeight="18.75" x14ac:dyDescent="0.3"/>
  <cols>
    <col min="1" max="1" width="8" style="8" bestFit="1" customWidth="1"/>
    <col min="2" max="2" width="33" style="8" bestFit="1" customWidth="1"/>
    <col min="3" max="3" width="17" style="8" bestFit="1" customWidth="1"/>
    <col min="4" max="4" width="7.5703125" style="8" hidden="1" customWidth="1"/>
    <col min="5" max="5" width="25.140625" style="8" bestFit="1" customWidth="1"/>
    <col min="6" max="6" width="11.140625" style="8" bestFit="1" customWidth="1"/>
    <col min="7" max="7" width="7.5703125" style="8" hidden="1" customWidth="1"/>
    <col min="8" max="8" width="25.140625" style="8" bestFit="1" customWidth="1"/>
    <col min="9" max="9" width="16.7109375" style="8" hidden="1" customWidth="1"/>
    <col min="10" max="11" width="0" style="8" hidden="1" customWidth="1"/>
    <col min="12" max="12" width="23.42578125" style="8" hidden="1" customWidth="1"/>
    <col min="13" max="13" width="11.140625" style="8" bestFit="1" customWidth="1"/>
    <col min="14" max="14" width="10.140625" style="8" hidden="1" customWidth="1"/>
    <col min="15" max="15" width="26.7109375" style="8" bestFit="1" customWidth="1"/>
    <col min="16" max="16" width="16.7109375" style="8" hidden="1" customWidth="1"/>
    <col min="17" max="17" width="11.140625" style="8" bestFit="1" customWidth="1"/>
    <col min="18" max="18" width="10.140625" style="8" hidden="1" customWidth="1"/>
    <col min="19" max="19" width="26.7109375" style="8" bestFit="1" customWidth="1"/>
    <col min="20" max="20" width="16.7109375" style="8" hidden="1" customWidth="1"/>
    <col min="21" max="21" width="11.140625" style="8" bestFit="1" customWidth="1"/>
    <col min="22" max="22" width="14.42578125" style="8" bestFit="1" customWidth="1"/>
    <col min="23" max="16384" width="9.140625" style="8"/>
  </cols>
  <sheetData>
    <row r="1" spans="1:22" x14ac:dyDescent="0.3">
      <c r="A1" s="23" t="s">
        <v>0</v>
      </c>
      <c r="B1" s="23" t="s">
        <v>1</v>
      </c>
      <c r="C1" s="23" t="s">
        <v>2</v>
      </c>
      <c r="D1" s="10" t="s">
        <v>49</v>
      </c>
      <c r="E1" s="10" t="s">
        <v>50</v>
      </c>
      <c r="F1" s="28" t="s">
        <v>51</v>
      </c>
      <c r="G1" s="11" t="s">
        <v>49</v>
      </c>
      <c r="H1" s="11" t="s">
        <v>52</v>
      </c>
      <c r="I1" s="24" t="s">
        <v>53</v>
      </c>
      <c r="J1" s="25" t="s">
        <v>54</v>
      </c>
      <c r="K1" s="25" t="s">
        <v>55</v>
      </c>
      <c r="L1" s="11" t="s">
        <v>56</v>
      </c>
      <c r="M1" s="11" t="s">
        <v>3</v>
      </c>
      <c r="N1" s="15" t="s">
        <v>49</v>
      </c>
      <c r="O1" s="15" t="s">
        <v>57</v>
      </c>
      <c r="P1" s="26" t="s">
        <v>53</v>
      </c>
      <c r="Q1" s="15" t="s">
        <v>58</v>
      </c>
      <c r="R1" s="18" t="s">
        <v>49</v>
      </c>
      <c r="S1" s="18" t="s">
        <v>59</v>
      </c>
      <c r="T1" s="27" t="s">
        <v>53</v>
      </c>
      <c r="U1" s="18" t="s">
        <v>60</v>
      </c>
      <c r="V1" s="30" t="s">
        <v>4</v>
      </c>
    </row>
    <row r="2" spans="1:22" x14ac:dyDescent="0.3">
      <c r="A2" s="46" t="s">
        <v>61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2" x14ac:dyDescent="0.3">
      <c r="A3" s="9">
        <v>132</v>
      </c>
      <c r="B3" s="9" t="s">
        <v>66</v>
      </c>
      <c r="C3" s="9" t="s">
        <v>63</v>
      </c>
      <c r="D3" s="10">
        <f>A3+1000</f>
        <v>1132</v>
      </c>
      <c r="E3" s="10" t="s">
        <v>67</v>
      </c>
      <c r="F3" s="29">
        <v>1.5706018518518518E-2</v>
      </c>
      <c r="G3" s="11">
        <f>A3+2000</f>
        <v>2132</v>
      </c>
      <c r="H3" s="11" t="s">
        <v>68</v>
      </c>
      <c r="I3" s="12">
        <v>5.5868055555555553E-2</v>
      </c>
      <c r="J3" s="21"/>
      <c r="K3" s="21"/>
      <c r="L3" s="13">
        <f>K3-J3</f>
        <v>0</v>
      </c>
      <c r="M3" s="14">
        <f>I3-L3-F3</f>
        <v>4.0162037037037038E-2</v>
      </c>
      <c r="N3" s="15">
        <f>A3+4000</f>
        <v>4132</v>
      </c>
      <c r="O3" s="15" t="s">
        <v>67</v>
      </c>
      <c r="P3" s="16">
        <v>9.2789351851851845E-2</v>
      </c>
      <c r="Q3" s="17">
        <f>P3-I3+L3</f>
        <v>3.6921296296296292E-2</v>
      </c>
      <c r="R3" s="18">
        <f>A3+5000</f>
        <v>5132</v>
      </c>
      <c r="S3" s="18" t="s">
        <v>68</v>
      </c>
      <c r="T3" s="19">
        <v>0.11969907407407408</v>
      </c>
      <c r="U3" s="20">
        <f>T3-P3</f>
        <v>2.6909722222222238E-2</v>
      </c>
      <c r="V3" s="31">
        <f>T3</f>
        <v>0.11969907407407408</v>
      </c>
    </row>
    <row r="4" spans="1:22" x14ac:dyDescent="0.3">
      <c r="A4" s="9">
        <v>131</v>
      </c>
      <c r="B4" s="9" t="s">
        <v>62</v>
      </c>
      <c r="C4" s="9" t="s">
        <v>63</v>
      </c>
      <c r="D4" s="10">
        <f>A4+1000</f>
        <v>1131</v>
      </c>
      <c r="E4" s="10" t="s">
        <v>64</v>
      </c>
      <c r="F4" s="29">
        <v>2.1678240740740738E-2</v>
      </c>
      <c r="G4" s="11">
        <f>A4+2000</f>
        <v>2131</v>
      </c>
      <c r="H4" s="11" t="s">
        <v>64</v>
      </c>
      <c r="I4" s="12">
        <v>6.5254629629629635E-2</v>
      </c>
      <c r="J4" s="21"/>
      <c r="K4" s="21"/>
      <c r="L4" s="13">
        <f>K4-J4</f>
        <v>0</v>
      </c>
      <c r="M4" s="14">
        <f>I4-L4-F4</f>
        <v>4.3576388888888901E-2</v>
      </c>
      <c r="N4" s="15">
        <f>A4+4000</f>
        <v>4131</v>
      </c>
      <c r="O4" s="15" t="s">
        <v>65</v>
      </c>
      <c r="P4" s="16">
        <v>0.10324074074074074</v>
      </c>
      <c r="Q4" s="17">
        <f>P4-I4+L4</f>
        <v>3.7986111111111109E-2</v>
      </c>
      <c r="R4" s="18">
        <f>A4+5000</f>
        <v>5131</v>
      </c>
      <c r="S4" s="18" t="s">
        <v>65</v>
      </c>
      <c r="T4" s="19">
        <v>0.14504629629629631</v>
      </c>
      <c r="U4" s="20">
        <f>T4-P4</f>
        <v>4.1805555555555568E-2</v>
      </c>
      <c r="V4" s="31">
        <f>T4</f>
        <v>0.14504629629629631</v>
      </c>
    </row>
    <row r="5" spans="1:22" x14ac:dyDescent="0.3">
      <c r="A5" s="9"/>
      <c r="B5" s="9"/>
      <c r="C5" s="9"/>
      <c r="D5" s="10"/>
      <c r="E5" s="10"/>
      <c r="F5" s="29"/>
      <c r="G5" s="11"/>
      <c r="H5" s="11"/>
      <c r="I5" s="12"/>
      <c r="J5" s="21"/>
      <c r="K5" s="21"/>
      <c r="L5" s="13"/>
      <c r="M5" s="14"/>
      <c r="N5" s="15"/>
      <c r="O5" s="15"/>
      <c r="P5" s="16"/>
      <c r="Q5" s="17"/>
      <c r="R5" s="18"/>
      <c r="S5" s="18"/>
      <c r="T5" s="19"/>
      <c r="U5" s="20"/>
      <c r="V5" s="31"/>
    </row>
    <row r="6" spans="1:22" x14ac:dyDescent="0.3">
      <c r="A6" s="46" t="s">
        <v>69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8"/>
    </row>
    <row r="7" spans="1:22" x14ac:dyDescent="0.3">
      <c r="A7" s="9">
        <v>141</v>
      </c>
      <c r="B7" s="9" t="s">
        <v>80</v>
      </c>
      <c r="C7" s="9" t="s">
        <v>71</v>
      </c>
      <c r="D7" s="10">
        <f t="shared" ref="D7:D13" si="0">A7+1000</f>
        <v>1141</v>
      </c>
      <c r="E7" s="10" t="s">
        <v>81</v>
      </c>
      <c r="F7" s="29">
        <v>1.3287037037037036E-2</v>
      </c>
      <c r="G7" s="11">
        <f t="shared" ref="G7:G13" si="1">A7+2000</f>
        <v>2141</v>
      </c>
      <c r="H7" s="11" t="s">
        <v>81</v>
      </c>
      <c r="I7" s="12">
        <v>4.3356481481481475E-2</v>
      </c>
      <c r="J7" s="21"/>
      <c r="K7" s="21"/>
      <c r="L7" s="13">
        <f t="shared" ref="L7:L13" si="2">K7-J7</f>
        <v>0</v>
      </c>
      <c r="M7" s="14">
        <f t="shared" ref="M7:M13" si="3">I7-L7-F7</f>
        <v>3.006944444444444E-2</v>
      </c>
      <c r="N7" s="15">
        <f t="shared" ref="N7:N13" si="4">A7+4000</f>
        <v>4141</v>
      </c>
      <c r="O7" s="15" t="s">
        <v>82</v>
      </c>
      <c r="P7" s="16">
        <v>6.9664351851851852E-2</v>
      </c>
      <c r="Q7" s="17">
        <f t="shared" ref="Q7:Q13" si="5">P7-I7+L7</f>
        <v>2.6307870370370377E-2</v>
      </c>
      <c r="R7" s="18">
        <f t="shared" ref="R7:R13" si="6">A7+5000</f>
        <v>5141</v>
      </c>
      <c r="S7" s="18" t="s">
        <v>81</v>
      </c>
      <c r="T7" s="19">
        <v>9.0914351851851857E-2</v>
      </c>
      <c r="U7" s="20">
        <f t="shared" ref="U7:U13" si="7">T7-P7</f>
        <v>2.1250000000000005E-2</v>
      </c>
      <c r="V7" s="31">
        <f t="shared" ref="V7:V13" si="8">T7</f>
        <v>9.0914351851851857E-2</v>
      </c>
    </row>
    <row r="8" spans="1:22" x14ac:dyDescent="0.3">
      <c r="A8" s="9">
        <v>144</v>
      </c>
      <c r="B8" s="9" t="s">
        <v>86</v>
      </c>
      <c r="C8" s="9" t="s">
        <v>71</v>
      </c>
      <c r="D8" s="10">
        <f t="shared" si="0"/>
        <v>1144</v>
      </c>
      <c r="E8" s="10" t="s">
        <v>87</v>
      </c>
      <c r="F8" s="29">
        <v>1.5196759259259259E-2</v>
      </c>
      <c r="G8" s="11">
        <f t="shared" si="1"/>
        <v>2144</v>
      </c>
      <c r="H8" s="11" t="s">
        <v>88</v>
      </c>
      <c r="I8" s="12">
        <v>4.8657407407407406E-2</v>
      </c>
      <c r="J8" s="21"/>
      <c r="K8" s="21"/>
      <c r="L8" s="13">
        <f t="shared" si="2"/>
        <v>0</v>
      </c>
      <c r="M8" s="14">
        <f t="shared" si="3"/>
        <v>3.3460648148148149E-2</v>
      </c>
      <c r="N8" s="15">
        <f t="shared" si="4"/>
        <v>4144</v>
      </c>
      <c r="O8" s="15" t="s">
        <v>88</v>
      </c>
      <c r="P8" s="16">
        <v>7.436342592592593E-2</v>
      </c>
      <c r="Q8" s="17">
        <f t="shared" si="5"/>
        <v>2.5706018518518524E-2</v>
      </c>
      <c r="R8" s="18">
        <f t="shared" si="6"/>
        <v>5144</v>
      </c>
      <c r="S8" s="18" t="s">
        <v>87</v>
      </c>
      <c r="T8" s="19">
        <v>9.8680555555555549E-2</v>
      </c>
      <c r="U8" s="20">
        <f t="shared" si="7"/>
        <v>2.4317129629629619E-2</v>
      </c>
      <c r="V8" s="31">
        <f t="shared" si="8"/>
        <v>9.8680555555555549E-2</v>
      </c>
    </row>
    <row r="9" spans="1:22" x14ac:dyDescent="0.3">
      <c r="A9" s="9">
        <v>138</v>
      </c>
      <c r="B9" s="9" t="s">
        <v>77</v>
      </c>
      <c r="C9" s="9" t="s">
        <v>71</v>
      </c>
      <c r="D9" s="10">
        <f t="shared" si="0"/>
        <v>1138</v>
      </c>
      <c r="E9" s="10" t="s">
        <v>78</v>
      </c>
      <c r="F9" s="29">
        <v>1.2488425925925925E-2</v>
      </c>
      <c r="G9" s="11">
        <f t="shared" si="1"/>
        <v>2138</v>
      </c>
      <c r="H9" s="11" t="s">
        <v>78</v>
      </c>
      <c r="I9" s="12">
        <v>4.2951388888888886E-2</v>
      </c>
      <c r="J9" s="21"/>
      <c r="K9" s="21"/>
      <c r="L9" s="13">
        <f t="shared" si="2"/>
        <v>0</v>
      </c>
      <c r="M9" s="14">
        <f t="shared" si="3"/>
        <v>3.0462962962962963E-2</v>
      </c>
      <c r="N9" s="15">
        <f t="shared" si="4"/>
        <v>4138</v>
      </c>
      <c r="O9" s="15" t="s">
        <v>79</v>
      </c>
      <c r="P9" s="16">
        <v>7.3553240740740738E-2</v>
      </c>
      <c r="Q9" s="17">
        <f t="shared" si="5"/>
        <v>3.0601851851851852E-2</v>
      </c>
      <c r="R9" s="18">
        <f t="shared" si="6"/>
        <v>5138</v>
      </c>
      <c r="S9" s="18" t="s">
        <v>79</v>
      </c>
      <c r="T9" s="19">
        <v>0.10041666666666667</v>
      </c>
      <c r="U9" s="20">
        <f t="shared" si="7"/>
        <v>2.6863425925925929E-2</v>
      </c>
      <c r="V9" s="31">
        <f t="shared" si="8"/>
        <v>0.10041666666666667</v>
      </c>
    </row>
    <row r="10" spans="1:22" x14ac:dyDescent="0.3">
      <c r="A10" s="9">
        <v>137</v>
      </c>
      <c r="B10" s="23" t="s">
        <v>74</v>
      </c>
      <c r="C10" s="9" t="s">
        <v>71</v>
      </c>
      <c r="D10" s="10">
        <f t="shared" si="0"/>
        <v>1137</v>
      </c>
      <c r="E10" s="10" t="s">
        <v>75</v>
      </c>
      <c r="F10" s="29">
        <v>1.6562500000000001E-2</v>
      </c>
      <c r="G10" s="11">
        <f t="shared" si="1"/>
        <v>2137</v>
      </c>
      <c r="H10" s="11" t="s">
        <v>75</v>
      </c>
      <c r="I10" s="12">
        <v>4.9652777777777775E-2</v>
      </c>
      <c r="J10" s="21"/>
      <c r="K10" s="21"/>
      <c r="L10" s="13">
        <f t="shared" si="2"/>
        <v>0</v>
      </c>
      <c r="M10" s="14">
        <f t="shared" si="3"/>
        <v>3.3090277777777774E-2</v>
      </c>
      <c r="N10" s="15">
        <f t="shared" si="4"/>
        <v>4137</v>
      </c>
      <c r="O10" s="15" t="s">
        <v>76</v>
      </c>
      <c r="P10" s="16">
        <v>7.5567129629629637E-2</v>
      </c>
      <c r="Q10" s="17">
        <f t="shared" si="5"/>
        <v>2.5914351851851862E-2</v>
      </c>
      <c r="R10" s="18">
        <f t="shared" si="6"/>
        <v>5137</v>
      </c>
      <c r="S10" s="18" t="s">
        <v>76</v>
      </c>
      <c r="T10" s="19">
        <v>0.1067361111111111</v>
      </c>
      <c r="U10" s="20">
        <f t="shared" si="7"/>
        <v>3.1168981481481464E-2</v>
      </c>
      <c r="V10" s="31">
        <f t="shared" si="8"/>
        <v>0.1067361111111111</v>
      </c>
    </row>
    <row r="11" spans="1:22" x14ac:dyDescent="0.3">
      <c r="A11" s="9">
        <v>142</v>
      </c>
      <c r="B11" s="9" t="s">
        <v>83</v>
      </c>
      <c r="C11" s="9" t="s">
        <v>71</v>
      </c>
      <c r="D11" s="10">
        <f t="shared" si="0"/>
        <v>1142</v>
      </c>
      <c r="E11" s="10" t="s">
        <v>84</v>
      </c>
      <c r="F11" s="29">
        <v>1.6469907407407405E-2</v>
      </c>
      <c r="G11" s="11">
        <f t="shared" si="1"/>
        <v>2142</v>
      </c>
      <c r="H11" s="11" t="s">
        <v>85</v>
      </c>
      <c r="I11" s="12">
        <v>5.7511574074074069E-2</v>
      </c>
      <c r="J11" s="21"/>
      <c r="K11" s="21"/>
      <c r="L11" s="13">
        <f t="shared" si="2"/>
        <v>0</v>
      </c>
      <c r="M11" s="14">
        <f t="shared" si="3"/>
        <v>4.1041666666666664E-2</v>
      </c>
      <c r="N11" s="15">
        <f t="shared" si="4"/>
        <v>4142</v>
      </c>
      <c r="O11" s="15" t="s">
        <v>84</v>
      </c>
      <c r="P11" s="16">
        <v>8.4178240740740748E-2</v>
      </c>
      <c r="Q11" s="17">
        <f t="shared" si="5"/>
        <v>2.6666666666666679E-2</v>
      </c>
      <c r="R11" s="18">
        <f t="shared" si="6"/>
        <v>5142</v>
      </c>
      <c r="S11" s="18" t="s">
        <v>85</v>
      </c>
      <c r="T11" s="19">
        <v>0.11371527777777778</v>
      </c>
      <c r="U11" s="20">
        <f t="shared" si="7"/>
        <v>2.9537037037037028E-2</v>
      </c>
      <c r="V11" s="31">
        <f t="shared" si="8"/>
        <v>0.11371527777777778</v>
      </c>
    </row>
    <row r="12" spans="1:22" x14ac:dyDescent="0.3">
      <c r="A12" s="9">
        <v>136</v>
      </c>
      <c r="B12" s="9" t="s">
        <v>70</v>
      </c>
      <c r="C12" s="9" t="s">
        <v>71</v>
      </c>
      <c r="D12" s="10">
        <f t="shared" si="0"/>
        <v>1136</v>
      </c>
      <c r="E12" s="10" t="s">
        <v>72</v>
      </c>
      <c r="F12" s="29">
        <v>2.1493055555555557E-2</v>
      </c>
      <c r="G12" s="11">
        <f t="shared" si="1"/>
        <v>2136</v>
      </c>
      <c r="H12" s="11" t="s">
        <v>73</v>
      </c>
      <c r="I12" s="12">
        <v>5.7476851851851855E-2</v>
      </c>
      <c r="J12" s="21"/>
      <c r="K12" s="21"/>
      <c r="L12" s="13">
        <f t="shared" si="2"/>
        <v>0</v>
      </c>
      <c r="M12" s="14">
        <f t="shared" si="3"/>
        <v>3.5983796296296298E-2</v>
      </c>
      <c r="N12" s="15">
        <f t="shared" si="4"/>
        <v>4136</v>
      </c>
      <c r="O12" s="15" t="s">
        <v>72</v>
      </c>
      <c r="P12" s="16">
        <v>9.3541666666666676E-2</v>
      </c>
      <c r="Q12" s="17">
        <f t="shared" si="5"/>
        <v>3.606481481481482E-2</v>
      </c>
      <c r="R12" s="18">
        <f t="shared" si="6"/>
        <v>5136</v>
      </c>
      <c r="S12" s="18" t="s">
        <v>73</v>
      </c>
      <c r="T12" s="19">
        <v>0.11847222222222221</v>
      </c>
      <c r="U12" s="20">
        <f t="shared" si="7"/>
        <v>2.4930555555555539E-2</v>
      </c>
      <c r="V12" s="31">
        <f t="shared" si="8"/>
        <v>0.11847222222222221</v>
      </c>
    </row>
    <row r="13" spans="1:22" x14ac:dyDescent="0.3">
      <c r="A13" s="9">
        <v>145</v>
      </c>
      <c r="B13" s="9" t="s">
        <v>89</v>
      </c>
      <c r="C13" s="9" t="s">
        <v>71</v>
      </c>
      <c r="D13" s="10">
        <f t="shared" si="0"/>
        <v>1145</v>
      </c>
      <c r="E13" s="10" t="s">
        <v>90</v>
      </c>
      <c r="F13" s="29">
        <v>2.2442129629629631E-2</v>
      </c>
      <c r="G13" s="11">
        <f t="shared" si="1"/>
        <v>2145</v>
      </c>
      <c r="H13" s="11" t="s">
        <v>90</v>
      </c>
      <c r="I13" s="12">
        <v>7.6261574074074079E-2</v>
      </c>
      <c r="J13" s="21"/>
      <c r="K13" s="21"/>
      <c r="L13" s="13">
        <f t="shared" si="2"/>
        <v>0</v>
      </c>
      <c r="M13" s="14">
        <f t="shared" si="3"/>
        <v>5.3819444444444448E-2</v>
      </c>
      <c r="N13" s="15">
        <f t="shared" si="4"/>
        <v>4145</v>
      </c>
      <c r="O13" s="15" t="s">
        <v>91</v>
      </c>
      <c r="P13" s="16">
        <v>0.12578703703703703</v>
      </c>
      <c r="Q13" s="17">
        <f t="shared" si="5"/>
        <v>4.9525462962962952E-2</v>
      </c>
      <c r="R13" s="18">
        <f t="shared" si="6"/>
        <v>5145</v>
      </c>
      <c r="S13" s="18" t="s">
        <v>91</v>
      </c>
      <c r="T13" s="19">
        <v>0.15765046296296295</v>
      </c>
      <c r="U13" s="20">
        <f t="shared" si="7"/>
        <v>3.186342592592592E-2</v>
      </c>
      <c r="V13" s="31">
        <f t="shared" si="8"/>
        <v>0.15765046296296295</v>
      </c>
    </row>
    <row r="14" spans="1:22" x14ac:dyDescent="0.3">
      <c r="A14" s="9"/>
      <c r="B14" s="9"/>
      <c r="C14" s="9"/>
      <c r="D14" s="10"/>
      <c r="E14" s="10"/>
      <c r="F14" s="29"/>
      <c r="G14" s="11"/>
      <c r="H14" s="11"/>
      <c r="I14" s="12"/>
      <c r="J14" s="21"/>
      <c r="K14" s="21"/>
      <c r="L14" s="13"/>
      <c r="M14" s="14"/>
      <c r="N14" s="15"/>
      <c r="O14" s="15"/>
      <c r="P14" s="16"/>
      <c r="Q14" s="17"/>
      <c r="R14" s="18"/>
      <c r="S14" s="18"/>
      <c r="T14" s="19"/>
      <c r="U14" s="20"/>
      <c r="V14" s="31"/>
    </row>
    <row r="15" spans="1:22" x14ac:dyDescent="0.3">
      <c r="A15" s="46" t="s">
        <v>92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</row>
    <row r="16" spans="1:22" x14ac:dyDescent="0.3">
      <c r="A16" s="9">
        <v>146</v>
      </c>
      <c r="B16" s="9" t="s">
        <v>93</v>
      </c>
      <c r="C16" s="9" t="s">
        <v>94</v>
      </c>
      <c r="D16" s="10">
        <f t="shared" ref="D16:D17" si="9">A16+1000</f>
        <v>1146</v>
      </c>
      <c r="E16" s="10" t="s">
        <v>95</v>
      </c>
      <c r="F16" s="29">
        <v>1.6724537037037034E-2</v>
      </c>
      <c r="G16" s="11">
        <f t="shared" ref="G16:G17" si="10">A16+2000</f>
        <v>2146</v>
      </c>
      <c r="H16" s="11" t="s">
        <v>96</v>
      </c>
      <c r="I16" s="12">
        <v>4.6863425925925926E-2</v>
      </c>
      <c r="J16" s="21"/>
      <c r="K16" s="21"/>
      <c r="L16" s="13">
        <f t="shared" ref="L16:L17" si="11">K16-J16</f>
        <v>0</v>
      </c>
      <c r="M16" s="14">
        <f t="shared" ref="M16:M17" si="12">I16-L16-F16</f>
        <v>3.0138888888888892E-2</v>
      </c>
      <c r="N16" s="15">
        <f t="shared" ref="N16:N17" si="13">A16+4000</f>
        <v>4146</v>
      </c>
      <c r="O16" s="15" t="s">
        <v>96</v>
      </c>
      <c r="P16" s="16">
        <v>7.3263888888888892E-2</v>
      </c>
      <c r="Q16" s="17">
        <f t="shared" ref="Q16:Q17" si="14">P16-I16+L16</f>
        <v>2.6400462962962966E-2</v>
      </c>
      <c r="R16" s="18">
        <f t="shared" ref="R16:R17" si="15">A16+5000</f>
        <v>5146</v>
      </c>
      <c r="S16" s="18" t="s">
        <v>95</v>
      </c>
      <c r="T16" s="19">
        <v>9.8414351851851836E-2</v>
      </c>
      <c r="U16" s="20">
        <f t="shared" ref="U16:U17" si="16">T16-P16</f>
        <v>2.5150462962962944E-2</v>
      </c>
      <c r="V16" s="31">
        <f t="shared" ref="V16:V17" si="17">T16</f>
        <v>9.8414351851851836E-2</v>
      </c>
    </row>
    <row r="17" spans="1:22" x14ac:dyDescent="0.3">
      <c r="A17" s="9">
        <v>147</v>
      </c>
      <c r="B17" s="9" t="s">
        <v>97</v>
      </c>
      <c r="C17" s="9" t="s">
        <v>94</v>
      </c>
      <c r="D17" s="10">
        <f t="shared" si="9"/>
        <v>1147</v>
      </c>
      <c r="E17" s="10" t="s">
        <v>98</v>
      </c>
      <c r="F17" s="29">
        <v>1.818287037037037E-2</v>
      </c>
      <c r="G17" s="11">
        <f t="shared" si="10"/>
        <v>2147</v>
      </c>
      <c r="H17" s="11" t="s">
        <v>98</v>
      </c>
      <c r="I17" s="12">
        <v>5.0891203703703702E-2</v>
      </c>
      <c r="J17" s="21"/>
      <c r="K17" s="21"/>
      <c r="L17" s="13">
        <f t="shared" si="11"/>
        <v>0</v>
      </c>
      <c r="M17" s="14">
        <f t="shared" si="12"/>
        <v>3.2708333333333332E-2</v>
      </c>
      <c r="N17" s="15">
        <f t="shared" si="13"/>
        <v>4147</v>
      </c>
      <c r="O17" s="15" t="s">
        <v>99</v>
      </c>
      <c r="P17" s="16">
        <v>8.6319444444444449E-2</v>
      </c>
      <c r="Q17" s="17">
        <f t="shared" si="14"/>
        <v>3.5428240740740746E-2</v>
      </c>
      <c r="R17" s="18">
        <f t="shared" si="15"/>
        <v>5147</v>
      </c>
      <c r="S17" s="18" t="s">
        <v>99</v>
      </c>
      <c r="T17" s="19">
        <v>0.1181712962962963</v>
      </c>
      <c r="U17" s="20">
        <f t="shared" si="16"/>
        <v>3.1851851851851853E-2</v>
      </c>
      <c r="V17" s="31">
        <f t="shared" si="17"/>
        <v>0.1181712962962963</v>
      </c>
    </row>
  </sheetData>
  <sortState ref="A7:V13">
    <sortCondition ref="V7:V13"/>
  </sortState>
  <mergeCells count="3">
    <mergeCell ref="A2:V2"/>
    <mergeCell ref="A6:V6"/>
    <mergeCell ref="A15:V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5"/>
  <sheetViews>
    <sheetView topLeftCell="C1" workbookViewId="0">
      <selection activeCell="Y13" sqref="Y13"/>
    </sheetView>
  </sheetViews>
  <sheetFormatPr defaultRowHeight="18.75" x14ac:dyDescent="0.3"/>
  <cols>
    <col min="1" max="1" width="6.85546875" style="36" bestFit="1" customWidth="1"/>
    <col min="2" max="2" width="37.85546875" style="8" bestFit="1" customWidth="1"/>
    <col min="3" max="3" width="13.5703125" style="36" bestFit="1" customWidth="1"/>
    <col min="4" max="4" width="7.7109375" style="8" hidden="1" customWidth="1"/>
    <col min="5" max="5" width="22.140625" style="36" bestFit="1" customWidth="1"/>
    <col min="6" max="6" width="11.140625" style="8" bestFit="1" customWidth="1"/>
    <col min="7" max="7" width="7.7109375" style="8" hidden="1" customWidth="1"/>
    <col min="8" max="8" width="20.140625" style="36" bestFit="1" customWidth="1"/>
    <col min="9" max="9" width="12" style="8" hidden="1" customWidth="1"/>
    <col min="10" max="10" width="11.42578125" style="8" hidden="1" customWidth="1"/>
    <col min="11" max="11" width="13.85546875" style="8" hidden="1" customWidth="1"/>
    <col min="12" max="12" width="16.5703125" style="8" hidden="1" customWidth="1"/>
    <col min="13" max="13" width="11.140625" style="8" bestFit="1" customWidth="1"/>
    <col min="14" max="14" width="9.28515625" style="8" hidden="1" customWidth="1"/>
    <col min="15" max="15" width="24.7109375" style="36" bestFit="1" customWidth="1"/>
    <col min="16" max="16" width="12" style="8" hidden="1" customWidth="1"/>
    <col min="17" max="17" width="11.140625" style="8" bestFit="1" customWidth="1"/>
    <col min="18" max="18" width="10.28515625" style="8" hidden="1" customWidth="1"/>
    <col min="19" max="19" width="30.140625" style="36" bestFit="1" customWidth="1"/>
    <col min="20" max="20" width="15.42578125" style="8" customWidth="1"/>
    <col min="21" max="21" width="11.140625" style="8" bestFit="1" customWidth="1"/>
    <col min="22" max="22" width="14.42578125" style="41" bestFit="1" customWidth="1"/>
    <col min="23" max="16384" width="9.140625" style="8"/>
  </cols>
  <sheetData>
    <row r="1" spans="1:22" x14ac:dyDescent="0.3">
      <c r="A1" s="34" t="s">
        <v>0</v>
      </c>
      <c r="B1" s="23" t="s">
        <v>1</v>
      </c>
      <c r="C1" s="34" t="s">
        <v>2</v>
      </c>
      <c r="D1" s="10" t="s">
        <v>49</v>
      </c>
      <c r="E1" s="39" t="s">
        <v>50</v>
      </c>
      <c r="F1" s="28" t="s">
        <v>51</v>
      </c>
      <c r="G1" s="11" t="s">
        <v>49</v>
      </c>
      <c r="H1" s="38" t="s">
        <v>52</v>
      </c>
      <c r="I1" s="24" t="s">
        <v>53</v>
      </c>
      <c r="J1" s="25" t="s">
        <v>54</v>
      </c>
      <c r="K1" s="25" t="s">
        <v>55</v>
      </c>
      <c r="L1" s="11" t="s">
        <v>56</v>
      </c>
      <c r="M1" s="11" t="s">
        <v>3</v>
      </c>
      <c r="N1" s="15" t="s">
        <v>49</v>
      </c>
      <c r="O1" s="37" t="s">
        <v>57</v>
      </c>
      <c r="P1" s="26" t="s">
        <v>53</v>
      </c>
      <c r="Q1" s="15" t="s">
        <v>58</v>
      </c>
      <c r="R1" s="18" t="s">
        <v>49</v>
      </c>
      <c r="S1" s="40" t="s">
        <v>59</v>
      </c>
      <c r="T1" s="27" t="s">
        <v>53</v>
      </c>
      <c r="U1" s="18" t="s">
        <v>60</v>
      </c>
      <c r="V1" s="30" t="s">
        <v>4</v>
      </c>
    </row>
    <row r="2" spans="1:22" x14ac:dyDescent="0.3">
      <c r="A2" s="46" t="s">
        <v>100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8"/>
    </row>
    <row r="3" spans="1:22" x14ac:dyDescent="0.3">
      <c r="A3" s="35">
        <v>172</v>
      </c>
      <c r="B3" s="9" t="s">
        <v>112</v>
      </c>
      <c r="C3" s="35" t="s">
        <v>118</v>
      </c>
      <c r="D3" s="10">
        <f t="shared" ref="D3:D10" si="0">A3+1000</f>
        <v>1172</v>
      </c>
      <c r="E3" s="39" t="s">
        <v>113</v>
      </c>
      <c r="F3" s="29">
        <v>1.1562499999999998E-2</v>
      </c>
      <c r="G3" s="11">
        <f t="shared" ref="G3:G10" si="1">A3+2000</f>
        <v>2172</v>
      </c>
      <c r="H3" s="38" t="s">
        <v>114</v>
      </c>
      <c r="I3" s="12">
        <v>3.9942129629629626E-2</v>
      </c>
      <c r="J3" s="21"/>
      <c r="K3" s="21"/>
      <c r="L3" s="13">
        <f t="shared" ref="L3:L10" si="2">K3-J3</f>
        <v>0</v>
      </c>
      <c r="M3" s="14">
        <f t="shared" ref="M3:M10" si="3">I3-L3-F3</f>
        <v>2.837962962962963E-2</v>
      </c>
      <c r="N3" s="15">
        <f t="shared" ref="N3:N10" si="4">A3+4000</f>
        <v>4172</v>
      </c>
      <c r="O3" s="37" t="s">
        <v>115</v>
      </c>
      <c r="P3" s="16">
        <v>6.0462962962962961E-2</v>
      </c>
      <c r="Q3" s="17">
        <f t="shared" ref="Q3:Q10" si="5">P3-I3+L3</f>
        <v>2.0520833333333335E-2</v>
      </c>
      <c r="R3" s="18">
        <f t="shared" ref="R3:R10" si="6">A3+5000</f>
        <v>5172</v>
      </c>
      <c r="S3" s="40" t="s">
        <v>116</v>
      </c>
      <c r="T3" s="19">
        <v>8.4907407407407418E-2</v>
      </c>
      <c r="U3" s="20">
        <f t="shared" ref="U3:U10" si="7">T3-P3</f>
        <v>2.4444444444444456E-2</v>
      </c>
      <c r="V3" s="31">
        <f t="shared" ref="V3:V9" si="8">T3</f>
        <v>8.4907407407407418E-2</v>
      </c>
    </row>
    <row r="4" spans="1:22" x14ac:dyDescent="0.3">
      <c r="A4" s="35">
        <v>157</v>
      </c>
      <c r="B4" s="9" t="s">
        <v>101</v>
      </c>
      <c r="C4" s="35" t="s">
        <v>118</v>
      </c>
      <c r="D4" s="10">
        <f t="shared" si="0"/>
        <v>1157</v>
      </c>
      <c r="E4" s="39" t="s">
        <v>103</v>
      </c>
      <c r="F4" s="29">
        <v>1.8842592592592591E-2</v>
      </c>
      <c r="G4" s="11">
        <f t="shared" si="1"/>
        <v>2157</v>
      </c>
      <c r="H4" s="38" t="s">
        <v>104</v>
      </c>
      <c r="I4" s="12">
        <v>4.8194444444444449E-2</v>
      </c>
      <c r="J4" s="21"/>
      <c r="K4" s="21"/>
      <c r="L4" s="13">
        <f t="shared" si="2"/>
        <v>0</v>
      </c>
      <c r="M4" s="14">
        <f t="shared" si="3"/>
        <v>2.9351851851851858E-2</v>
      </c>
      <c r="N4" s="15">
        <f t="shared" si="4"/>
        <v>4157</v>
      </c>
      <c r="O4" s="37" t="s">
        <v>105</v>
      </c>
      <c r="P4" s="16">
        <v>7.075231481481481E-2</v>
      </c>
      <c r="Q4" s="17">
        <f t="shared" si="5"/>
        <v>2.255787037037036E-2</v>
      </c>
      <c r="R4" s="18">
        <f t="shared" si="6"/>
        <v>5157</v>
      </c>
      <c r="S4" s="40" t="s">
        <v>106</v>
      </c>
      <c r="T4" s="19">
        <v>9.5381944444444436E-2</v>
      </c>
      <c r="U4" s="20">
        <f t="shared" si="7"/>
        <v>2.4629629629629626E-2</v>
      </c>
      <c r="V4" s="31">
        <f t="shared" si="8"/>
        <v>9.5381944444444436E-2</v>
      </c>
    </row>
    <row r="5" spans="1:22" x14ac:dyDescent="0.3">
      <c r="A5" s="35">
        <v>184</v>
      </c>
      <c r="B5" s="9" t="s">
        <v>128</v>
      </c>
      <c r="C5" s="35" t="s">
        <v>118</v>
      </c>
      <c r="D5" s="10">
        <f t="shared" si="0"/>
        <v>1184</v>
      </c>
      <c r="E5" s="39" t="s">
        <v>129</v>
      </c>
      <c r="F5" s="29">
        <v>1.8518518518518521E-2</v>
      </c>
      <c r="G5" s="11">
        <f t="shared" si="1"/>
        <v>2184</v>
      </c>
      <c r="H5" s="38" t="s">
        <v>130</v>
      </c>
      <c r="I5" s="12">
        <v>5.0486111111111114E-2</v>
      </c>
      <c r="J5" s="21"/>
      <c r="K5" s="21"/>
      <c r="L5" s="13">
        <f t="shared" si="2"/>
        <v>0</v>
      </c>
      <c r="M5" s="14">
        <f t="shared" si="3"/>
        <v>3.1967592592592589E-2</v>
      </c>
      <c r="N5" s="15">
        <f t="shared" si="4"/>
        <v>4184</v>
      </c>
      <c r="O5" s="37" t="s">
        <v>131</v>
      </c>
      <c r="P5" s="16">
        <v>7.6956018518518521E-2</v>
      </c>
      <c r="Q5" s="17">
        <f t="shared" si="5"/>
        <v>2.6469907407407407E-2</v>
      </c>
      <c r="R5" s="18">
        <f t="shared" si="6"/>
        <v>5184</v>
      </c>
      <c r="S5" s="40" t="s">
        <v>132</v>
      </c>
      <c r="T5" s="19">
        <v>0.10155092592592592</v>
      </c>
      <c r="U5" s="20">
        <f t="shared" si="7"/>
        <v>2.4594907407407399E-2</v>
      </c>
      <c r="V5" s="31">
        <f t="shared" si="8"/>
        <v>0.10155092592592592</v>
      </c>
    </row>
    <row r="6" spans="1:22" x14ac:dyDescent="0.3">
      <c r="A6" s="35">
        <v>183</v>
      </c>
      <c r="B6" s="9" t="s">
        <v>123</v>
      </c>
      <c r="C6" s="35" t="s">
        <v>118</v>
      </c>
      <c r="D6" s="10">
        <f t="shared" si="0"/>
        <v>1183</v>
      </c>
      <c r="E6" s="39" t="s">
        <v>124</v>
      </c>
      <c r="F6" s="29">
        <v>1.9525462962962963E-2</v>
      </c>
      <c r="G6" s="11">
        <f t="shared" si="1"/>
        <v>2183</v>
      </c>
      <c r="H6" s="38" t="s">
        <v>125</v>
      </c>
      <c r="I6" s="12">
        <v>5.6608796296296303E-2</v>
      </c>
      <c r="J6" s="21"/>
      <c r="K6" s="21"/>
      <c r="L6" s="13">
        <f t="shared" si="2"/>
        <v>0</v>
      </c>
      <c r="M6" s="14">
        <f t="shared" si="3"/>
        <v>3.7083333333333343E-2</v>
      </c>
      <c r="N6" s="15">
        <f t="shared" si="4"/>
        <v>4183</v>
      </c>
      <c r="O6" s="37" t="s">
        <v>126</v>
      </c>
      <c r="P6" s="16">
        <v>8.5706018518518515E-2</v>
      </c>
      <c r="Q6" s="17">
        <f t="shared" si="5"/>
        <v>2.9097222222222212E-2</v>
      </c>
      <c r="R6" s="18">
        <f t="shared" si="6"/>
        <v>5183</v>
      </c>
      <c r="S6" s="40" t="s">
        <v>127</v>
      </c>
      <c r="T6" s="19">
        <v>0.10873842592592593</v>
      </c>
      <c r="U6" s="20">
        <f t="shared" si="7"/>
        <v>2.3032407407407418E-2</v>
      </c>
      <c r="V6" s="31">
        <f t="shared" si="8"/>
        <v>0.10873842592592593</v>
      </c>
    </row>
    <row r="7" spans="1:22" x14ac:dyDescent="0.3">
      <c r="A7" s="35">
        <v>170</v>
      </c>
      <c r="B7" s="9" t="s">
        <v>107</v>
      </c>
      <c r="C7" s="35" t="s">
        <v>118</v>
      </c>
      <c r="D7" s="10">
        <f t="shared" si="0"/>
        <v>1170</v>
      </c>
      <c r="E7" s="39" t="s">
        <v>108</v>
      </c>
      <c r="F7" s="29">
        <v>2.2962962962962966E-2</v>
      </c>
      <c r="G7" s="11">
        <f t="shared" si="1"/>
        <v>2170</v>
      </c>
      <c r="H7" s="38" t="s">
        <v>109</v>
      </c>
      <c r="I7" s="12">
        <v>5.8113425925925923E-2</v>
      </c>
      <c r="J7" s="21"/>
      <c r="K7" s="21"/>
      <c r="L7" s="13">
        <f t="shared" si="2"/>
        <v>0</v>
      </c>
      <c r="M7" s="14">
        <f t="shared" si="3"/>
        <v>3.5150462962962953E-2</v>
      </c>
      <c r="N7" s="15">
        <f t="shared" si="4"/>
        <v>4170</v>
      </c>
      <c r="O7" s="37" t="s">
        <v>110</v>
      </c>
      <c r="P7" s="16">
        <v>8.6886574074074074E-2</v>
      </c>
      <c r="Q7" s="17">
        <f t="shared" si="5"/>
        <v>2.8773148148148152E-2</v>
      </c>
      <c r="R7" s="18">
        <f t="shared" si="6"/>
        <v>5170</v>
      </c>
      <c r="S7" s="40" t="s">
        <v>111</v>
      </c>
      <c r="T7" s="19">
        <v>0.10952546296296296</v>
      </c>
      <c r="U7" s="20">
        <f t="shared" si="7"/>
        <v>2.2638888888888889E-2</v>
      </c>
      <c r="V7" s="31">
        <f t="shared" si="8"/>
        <v>0.10952546296296296</v>
      </c>
    </row>
    <row r="8" spans="1:22" x14ac:dyDescent="0.3">
      <c r="A8" s="35">
        <v>186</v>
      </c>
      <c r="B8" s="9" t="s">
        <v>138</v>
      </c>
      <c r="C8" s="35" t="s">
        <v>118</v>
      </c>
      <c r="D8" s="10">
        <f t="shared" si="0"/>
        <v>1186</v>
      </c>
      <c r="E8" s="39" t="s">
        <v>139</v>
      </c>
      <c r="F8" s="29">
        <v>2.6168981481481477E-2</v>
      </c>
      <c r="G8" s="11">
        <f t="shared" si="1"/>
        <v>2186</v>
      </c>
      <c r="H8" s="38" t="s">
        <v>140</v>
      </c>
      <c r="I8" s="12">
        <v>5.7592592592592591E-2</v>
      </c>
      <c r="J8" s="21"/>
      <c r="K8" s="21"/>
      <c r="L8" s="13">
        <f t="shared" si="2"/>
        <v>0</v>
      </c>
      <c r="M8" s="14">
        <f t="shared" si="3"/>
        <v>3.142361111111111E-2</v>
      </c>
      <c r="N8" s="15">
        <f t="shared" si="4"/>
        <v>4186</v>
      </c>
      <c r="O8" s="37" t="s">
        <v>141</v>
      </c>
      <c r="P8" s="16">
        <v>8.3495370370370373E-2</v>
      </c>
      <c r="Q8" s="17">
        <f t="shared" si="5"/>
        <v>2.5902777777777782E-2</v>
      </c>
      <c r="R8" s="18">
        <f t="shared" si="6"/>
        <v>5186</v>
      </c>
      <c r="S8" s="40" t="s">
        <v>142</v>
      </c>
      <c r="T8" s="19">
        <v>0.11171296296296296</v>
      </c>
      <c r="U8" s="20">
        <f t="shared" si="7"/>
        <v>2.8217592592592586E-2</v>
      </c>
      <c r="V8" s="31">
        <f t="shared" si="8"/>
        <v>0.11171296296296296</v>
      </c>
    </row>
    <row r="9" spans="1:22" x14ac:dyDescent="0.3">
      <c r="A9" s="35">
        <v>185</v>
      </c>
      <c r="B9" s="9" t="s">
        <v>133</v>
      </c>
      <c r="C9" s="35" t="s">
        <v>118</v>
      </c>
      <c r="D9" s="10">
        <f t="shared" si="0"/>
        <v>1185</v>
      </c>
      <c r="E9" s="39" t="s">
        <v>134</v>
      </c>
      <c r="F9" s="29">
        <v>1.7094907407407409E-2</v>
      </c>
      <c r="G9" s="11">
        <f t="shared" si="1"/>
        <v>2185</v>
      </c>
      <c r="H9" s="38" t="s">
        <v>135</v>
      </c>
      <c r="I9" s="12">
        <v>5.1099537037037041E-2</v>
      </c>
      <c r="J9" s="21"/>
      <c r="K9" s="21"/>
      <c r="L9" s="13">
        <f t="shared" si="2"/>
        <v>0</v>
      </c>
      <c r="M9" s="14">
        <f t="shared" si="3"/>
        <v>3.4004629629629635E-2</v>
      </c>
      <c r="N9" s="15">
        <f t="shared" si="4"/>
        <v>4185</v>
      </c>
      <c r="O9" s="37" t="s">
        <v>136</v>
      </c>
      <c r="P9" s="16">
        <v>7.9594907407407406E-2</v>
      </c>
      <c r="Q9" s="17">
        <f t="shared" si="5"/>
        <v>2.8495370370370365E-2</v>
      </c>
      <c r="R9" s="18">
        <f t="shared" si="6"/>
        <v>5185</v>
      </c>
      <c r="S9" s="40" t="s">
        <v>137</v>
      </c>
      <c r="T9" s="19">
        <v>0.11289351851851852</v>
      </c>
      <c r="U9" s="20">
        <f t="shared" si="7"/>
        <v>3.3298611111111112E-2</v>
      </c>
      <c r="V9" s="31">
        <f t="shared" si="8"/>
        <v>0.11289351851851852</v>
      </c>
    </row>
    <row r="10" spans="1:22" x14ac:dyDescent="0.3">
      <c r="A10" s="35">
        <v>182</v>
      </c>
      <c r="B10" s="9" t="s">
        <v>117</v>
      </c>
      <c r="C10" s="35" t="s">
        <v>118</v>
      </c>
      <c r="D10" s="10">
        <f t="shared" si="0"/>
        <v>1182</v>
      </c>
      <c r="E10" s="39" t="s">
        <v>119</v>
      </c>
      <c r="F10" s="29">
        <v>1.1076388888888887E-2</v>
      </c>
      <c r="G10" s="11">
        <f t="shared" si="1"/>
        <v>2182</v>
      </c>
      <c r="H10" s="38" t="s">
        <v>120</v>
      </c>
      <c r="I10" s="12">
        <v>3.9942129629629626E-2</v>
      </c>
      <c r="J10" s="21"/>
      <c r="K10" s="21"/>
      <c r="L10" s="13">
        <f t="shared" si="2"/>
        <v>0</v>
      </c>
      <c r="M10" s="14">
        <f t="shared" si="3"/>
        <v>2.886574074074074E-2</v>
      </c>
      <c r="N10" s="15">
        <f t="shared" si="4"/>
        <v>4182</v>
      </c>
      <c r="O10" s="37" t="s">
        <v>121</v>
      </c>
      <c r="P10" s="16">
        <v>6.6956018518518512E-2</v>
      </c>
      <c r="Q10" s="17">
        <f t="shared" si="5"/>
        <v>2.7013888888888886E-2</v>
      </c>
      <c r="R10" s="18">
        <f t="shared" si="6"/>
        <v>5182</v>
      </c>
      <c r="S10" s="40" t="s">
        <v>122</v>
      </c>
      <c r="T10" s="19">
        <v>8.6134259259259258E-2</v>
      </c>
      <c r="U10" s="20">
        <f t="shared" si="7"/>
        <v>1.9178240740740746E-2</v>
      </c>
      <c r="V10" s="42" t="s">
        <v>217</v>
      </c>
    </row>
    <row r="11" spans="1:22" x14ac:dyDescent="0.3">
      <c r="A11" s="46" t="s">
        <v>143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8"/>
    </row>
    <row r="12" spans="1:22" x14ac:dyDescent="0.3">
      <c r="A12" s="35">
        <v>167</v>
      </c>
      <c r="B12" s="23" t="s">
        <v>184</v>
      </c>
      <c r="C12" s="35" t="s">
        <v>102</v>
      </c>
      <c r="D12" s="10">
        <f t="shared" ref="D12:D25" si="9">A12+1000</f>
        <v>1167</v>
      </c>
      <c r="E12" s="39" t="s">
        <v>185</v>
      </c>
      <c r="F12" s="29">
        <v>1.3148148148148147E-2</v>
      </c>
      <c r="G12" s="11">
        <f t="shared" ref="G12:G25" si="10">A12+2000</f>
        <v>2167</v>
      </c>
      <c r="H12" s="38" t="s">
        <v>186</v>
      </c>
      <c r="I12" s="12">
        <v>4.50462962962963E-2</v>
      </c>
      <c r="J12" s="21"/>
      <c r="K12" s="21"/>
      <c r="L12" s="13">
        <f t="shared" ref="L12:L25" si="11">K12-J12</f>
        <v>0</v>
      </c>
      <c r="M12" s="14">
        <f t="shared" ref="M12:M25" si="12">I12-L12-F12</f>
        <v>3.1898148148148155E-2</v>
      </c>
      <c r="N12" s="15">
        <f t="shared" ref="N12:N25" si="13">A12+4000</f>
        <v>4167</v>
      </c>
      <c r="O12" s="37" t="s">
        <v>187</v>
      </c>
      <c r="P12" s="16">
        <v>6.7013888888888887E-2</v>
      </c>
      <c r="Q12" s="17">
        <f t="shared" ref="Q12:Q25" si="14">P12-I12+L12</f>
        <v>2.1967592592592587E-2</v>
      </c>
      <c r="R12" s="18">
        <f t="shared" ref="R12:R25" si="15">A12+5000</f>
        <v>5167</v>
      </c>
      <c r="S12" s="40" t="s">
        <v>188</v>
      </c>
      <c r="T12" s="19">
        <v>8.6365740740740729E-2</v>
      </c>
      <c r="U12" s="20">
        <f t="shared" ref="U12:U25" si="16">T12-P12</f>
        <v>1.9351851851851842E-2</v>
      </c>
      <c r="V12" s="31">
        <f t="shared" ref="V12:V25" si="17">T12</f>
        <v>8.6365740740740729E-2</v>
      </c>
    </row>
    <row r="13" spans="1:22" x14ac:dyDescent="0.3">
      <c r="A13" s="35">
        <v>162</v>
      </c>
      <c r="B13" s="23" t="s">
        <v>164</v>
      </c>
      <c r="C13" s="35" t="s">
        <v>102</v>
      </c>
      <c r="D13" s="10">
        <f t="shared" si="9"/>
        <v>1162</v>
      </c>
      <c r="E13" s="39" t="s">
        <v>165</v>
      </c>
      <c r="F13" s="29">
        <v>1.5023148148148148E-2</v>
      </c>
      <c r="G13" s="11">
        <f t="shared" si="10"/>
        <v>2162</v>
      </c>
      <c r="H13" s="38" t="s">
        <v>166</v>
      </c>
      <c r="I13" s="12">
        <v>4.1736111111111113E-2</v>
      </c>
      <c r="J13" s="21"/>
      <c r="K13" s="21"/>
      <c r="L13" s="13">
        <f t="shared" si="11"/>
        <v>0</v>
      </c>
      <c r="M13" s="14">
        <f t="shared" si="12"/>
        <v>2.6712962962962966E-2</v>
      </c>
      <c r="N13" s="15">
        <f t="shared" si="13"/>
        <v>4162</v>
      </c>
      <c r="O13" s="37" t="s">
        <v>167</v>
      </c>
      <c r="P13" s="16">
        <v>6.4618055555555554E-2</v>
      </c>
      <c r="Q13" s="17">
        <f t="shared" si="14"/>
        <v>2.2881944444444441E-2</v>
      </c>
      <c r="R13" s="18">
        <f t="shared" si="15"/>
        <v>5162</v>
      </c>
      <c r="S13" s="40" t="s">
        <v>168</v>
      </c>
      <c r="T13" s="19">
        <v>9.2905092592592595E-2</v>
      </c>
      <c r="U13" s="20">
        <f t="shared" si="16"/>
        <v>2.8287037037037041E-2</v>
      </c>
      <c r="V13" s="31">
        <f t="shared" si="17"/>
        <v>9.2905092592592595E-2</v>
      </c>
    </row>
    <row r="14" spans="1:22" x14ac:dyDescent="0.3">
      <c r="A14" s="35">
        <v>166</v>
      </c>
      <c r="B14" s="9" t="s">
        <v>179</v>
      </c>
      <c r="C14" s="35" t="s">
        <v>102</v>
      </c>
      <c r="D14" s="10">
        <f t="shared" si="9"/>
        <v>1166</v>
      </c>
      <c r="E14" s="39" t="s">
        <v>180</v>
      </c>
      <c r="F14" s="29">
        <v>1.5196759259259259E-2</v>
      </c>
      <c r="G14" s="11">
        <f t="shared" si="10"/>
        <v>2166</v>
      </c>
      <c r="H14" s="38" t="s">
        <v>181</v>
      </c>
      <c r="I14" s="12">
        <v>5.0173611111111106E-2</v>
      </c>
      <c r="J14" s="21"/>
      <c r="K14" s="21"/>
      <c r="L14" s="13">
        <f t="shared" si="11"/>
        <v>0</v>
      </c>
      <c r="M14" s="14">
        <f t="shared" si="12"/>
        <v>3.4976851851851849E-2</v>
      </c>
      <c r="N14" s="15">
        <f t="shared" si="13"/>
        <v>4166</v>
      </c>
      <c r="O14" s="37" t="s">
        <v>182</v>
      </c>
      <c r="P14" s="16">
        <v>7.435185185185185E-2</v>
      </c>
      <c r="Q14" s="17">
        <f t="shared" si="14"/>
        <v>2.4178240740740743E-2</v>
      </c>
      <c r="R14" s="18">
        <f t="shared" si="15"/>
        <v>5166</v>
      </c>
      <c r="S14" s="40" t="s">
        <v>183</v>
      </c>
      <c r="T14" s="19">
        <v>9.9699074074074079E-2</v>
      </c>
      <c r="U14" s="20">
        <f t="shared" si="16"/>
        <v>2.5347222222222229E-2</v>
      </c>
      <c r="V14" s="31">
        <f t="shared" si="17"/>
        <v>9.9699074074074079E-2</v>
      </c>
    </row>
    <row r="15" spans="1:22" x14ac:dyDescent="0.3">
      <c r="A15" s="35">
        <v>168</v>
      </c>
      <c r="B15" s="9" t="s">
        <v>189</v>
      </c>
      <c r="C15" s="35" t="s">
        <v>102</v>
      </c>
      <c r="D15" s="10">
        <f t="shared" si="9"/>
        <v>1168</v>
      </c>
      <c r="E15" s="39" t="s">
        <v>190</v>
      </c>
      <c r="F15" s="29">
        <v>1.6886574074074075E-2</v>
      </c>
      <c r="G15" s="11">
        <f t="shared" si="10"/>
        <v>2168</v>
      </c>
      <c r="H15" s="38" t="s">
        <v>191</v>
      </c>
      <c r="I15" s="12">
        <v>5.2361111111111108E-2</v>
      </c>
      <c r="J15" s="21"/>
      <c r="K15" s="21"/>
      <c r="L15" s="13">
        <f t="shared" si="11"/>
        <v>0</v>
      </c>
      <c r="M15" s="14">
        <f t="shared" si="12"/>
        <v>3.5474537037037034E-2</v>
      </c>
      <c r="N15" s="15">
        <f t="shared" si="13"/>
        <v>4168</v>
      </c>
      <c r="O15" s="37" t="s">
        <v>192</v>
      </c>
      <c r="P15" s="16">
        <v>7.8622685185185184E-2</v>
      </c>
      <c r="Q15" s="17">
        <f t="shared" si="14"/>
        <v>2.6261574074074076E-2</v>
      </c>
      <c r="R15" s="18">
        <f t="shared" si="15"/>
        <v>5168</v>
      </c>
      <c r="S15" s="40" t="s">
        <v>193</v>
      </c>
      <c r="T15" s="19">
        <v>0.10460648148148148</v>
      </c>
      <c r="U15" s="20">
        <f t="shared" si="16"/>
        <v>2.5983796296296297E-2</v>
      </c>
      <c r="V15" s="31">
        <f t="shared" si="17"/>
        <v>0.10460648148148148</v>
      </c>
    </row>
    <row r="16" spans="1:22" x14ac:dyDescent="0.3">
      <c r="A16" s="35">
        <v>169</v>
      </c>
      <c r="B16" s="9" t="s">
        <v>194</v>
      </c>
      <c r="C16" s="35" t="s">
        <v>102</v>
      </c>
      <c r="D16" s="10">
        <f t="shared" si="9"/>
        <v>1169</v>
      </c>
      <c r="E16" s="39" t="s">
        <v>195</v>
      </c>
      <c r="F16" s="29">
        <v>1.8912037037037036E-2</v>
      </c>
      <c r="G16" s="11">
        <f t="shared" si="10"/>
        <v>2169</v>
      </c>
      <c r="H16" s="38" t="s">
        <v>196</v>
      </c>
      <c r="I16" s="12">
        <v>5.4594907407407411E-2</v>
      </c>
      <c r="J16" s="21"/>
      <c r="K16" s="21"/>
      <c r="L16" s="13">
        <f t="shared" si="11"/>
        <v>0</v>
      </c>
      <c r="M16" s="14">
        <f t="shared" si="12"/>
        <v>3.5682870370370379E-2</v>
      </c>
      <c r="N16" s="15">
        <f t="shared" si="13"/>
        <v>4169</v>
      </c>
      <c r="O16" s="37" t="s">
        <v>197</v>
      </c>
      <c r="P16" s="16">
        <v>8.0138888888888885E-2</v>
      </c>
      <c r="Q16" s="17">
        <f t="shared" si="14"/>
        <v>2.5543981481481473E-2</v>
      </c>
      <c r="R16" s="18">
        <f t="shared" si="15"/>
        <v>5169</v>
      </c>
      <c r="S16" s="40" t="s">
        <v>198</v>
      </c>
      <c r="T16" s="19">
        <v>0.10956018518518518</v>
      </c>
      <c r="U16" s="20">
        <f t="shared" si="16"/>
        <v>2.9421296296296293E-2</v>
      </c>
      <c r="V16" s="31">
        <f t="shared" si="17"/>
        <v>0.10956018518518518</v>
      </c>
    </row>
    <row r="17" spans="1:22" x14ac:dyDescent="0.3">
      <c r="A17" s="35">
        <v>173</v>
      </c>
      <c r="B17" s="9" t="s">
        <v>199</v>
      </c>
      <c r="C17" s="35" t="s">
        <v>102</v>
      </c>
      <c r="D17" s="10">
        <f t="shared" si="9"/>
        <v>1173</v>
      </c>
      <c r="E17" s="39" t="s">
        <v>200</v>
      </c>
      <c r="F17" s="29">
        <v>1.6192129629629629E-2</v>
      </c>
      <c r="G17" s="11">
        <f t="shared" si="10"/>
        <v>2173</v>
      </c>
      <c r="H17" s="38" t="s">
        <v>201</v>
      </c>
      <c r="I17" s="12">
        <v>5.5335648148148148E-2</v>
      </c>
      <c r="J17" s="21"/>
      <c r="K17" s="21"/>
      <c r="L17" s="13">
        <f t="shared" si="11"/>
        <v>0</v>
      </c>
      <c r="M17" s="14">
        <f t="shared" si="12"/>
        <v>3.9143518518518522E-2</v>
      </c>
      <c r="N17" s="15">
        <f t="shared" si="13"/>
        <v>4173</v>
      </c>
      <c r="O17" s="37" t="s">
        <v>202</v>
      </c>
      <c r="P17" s="16">
        <v>8.7766203703703707E-2</v>
      </c>
      <c r="Q17" s="17">
        <f t="shared" si="14"/>
        <v>3.243055555555556E-2</v>
      </c>
      <c r="R17" s="18">
        <f t="shared" si="15"/>
        <v>5173</v>
      </c>
      <c r="S17" s="40" t="s">
        <v>203</v>
      </c>
      <c r="T17" s="19">
        <v>0.11125</v>
      </c>
      <c r="U17" s="20">
        <f t="shared" si="16"/>
        <v>2.3483796296296294E-2</v>
      </c>
      <c r="V17" s="31">
        <f t="shared" si="17"/>
        <v>0.11125</v>
      </c>
    </row>
    <row r="18" spans="1:22" x14ac:dyDescent="0.3">
      <c r="A18" s="35">
        <v>163</v>
      </c>
      <c r="B18" s="23" t="s">
        <v>169</v>
      </c>
      <c r="C18" s="35" t="s">
        <v>102</v>
      </c>
      <c r="D18" s="10">
        <f t="shared" si="9"/>
        <v>1163</v>
      </c>
      <c r="E18" s="39" t="s">
        <v>170</v>
      </c>
      <c r="F18" s="29">
        <v>2.0069444444444442E-2</v>
      </c>
      <c r="G18" s="11">
        <f t="shared" si="10"/>
        <v>2163</v>
      </c>
      <c r="H18" s="38" t="s">
        <v>171</v>
      </c>
      <c r="I18" s="12">
        <v>5.4444444444444441E-2</v>
      </c>
      <c r="J18" s="21"/>
      <c r="K18" s="21"/>
      <c r="L18" s="13">
        <f t="shared" si="11"/>
        <v>0</v>
      </c>
      <c r="M18" s="14">
        <f t="shared" si="12"/>
        <v>3.4375000000000003E-2</v>
      </c>
      <c r="N18" s="15">
        <f t="shared" si="13"/>
        <v>4163</v>
      </c>
      <c r="O18" s="37" t="s">
        <v>172</v>
      </c>
      <c r="P18" s="16">
        <v>8.2280092592592599E-2</v>
      </c>
      <c r="Q18" s="17">
        <f t="shared" si="14"/>
        <v>2.7835648148148158E-2</v>
      </c>
      <c r="R18" s="18">
        <f t="shared" si="15"/>
        <v>5163</v>
      </c>
      <c r="S18" s="40" t="s">
        <v>173</v>
      </c>
      <c r="T18" s="19">
        <v>0.11252314814814814</v>
      </c>
      <c r="U18" s="20">
        <f t="shared" si="16"/>
        <v>3.0243055555555537E-2</v>
      </c>
      <c r="V18" s="31">
        <f t="shared" si="17"/>
        <v>0.11252314814814814</v>
      </c>
    </row>
    <row r="19" spans="1:22" x14ac:dyDescent="0.3">
      <c r="A19" s="35">
        <v>179</v>
      </c>
      <c r="B19" s="23" t="s">
        <v>204</v>
      </c>
      <c r="C19" s="35" t="s">
        <v>102</v>
      </c>
      <c r="D19" s="10">
        <f t="shared" si="9"/>
        <v>1179</v>
      </c>
      <c r="E19" s="39" t="s">
        <v>205</v>
      </c>
      <c r="F19" s="29">
        <v>1.7708333333333333E-2</v>
      </c>
      <c r="G19" s="11">
        <f t="shared" si="10"/>
        <v>2179</v>
      </c>
      <c r="H19" s="38" t="s">
        <v>206</v>
      </c>
      <c r="I19" s="12">
        <v>5.4641203703703706E-2</v>
      </c>
      <c r="J19" s="21"/>
      <c r="K19" s="21"/>
      <c r="L19" s="13">
        <f t="shared" si="11"/>
        <v>0</v>
      </c>
      <c r="M19" s="14">
        <f t="shared" si="12"/>
        <v>3.6932870370370373E-2</v>
      </c>
      <c r="N19" s="15">
        <f t="shared" si="13"/>
        <v>4179</v>
      </c>
      <c r="O19" s="37" t="s">
        <v>207</v>
      </c>
      <c r="P19" s="16">
        <v>8.0810185185185179E-2</v>
      </c>
      <c r="Q19" s="17">
        <f t="shared" si="14"/>
        <v>2.6168981481481474E-2</v>
      </c>
      <c r="R19" s="18">
        <f t="shared" si="15"/>
        <v>5179</v>
      </c>
      <c r="S19" s="40" t="s">
        <v>208</v>
      </c>
      <c r="T19" s="19">
        <v>0.11537037037037036</v>
      </c>
      <c r="U19" s="20">
        <f t="shared" si="16"/>
        <v>3.456018518518518E-2</v>
      </c>
      <c r="V19" s="31">
        <f t="shared" si="17"/>
        <v>0.11537037037037036</v>
      </c>
    </row>
    <row r="20" spans="1:22" x14ac:dyDescent="0.3">
      <c r="A20" s="35">
        <v>156</v>
      </c>
      <c r="B20" s="9" t="s">
        <v>144</v>
      </c>
      <c r="C20" s="35" t="s">
        <v>102</v>
      </c>
      <c r="D20" s="10">
        <f t="shared" si="9"/>
        <v>1156</v>
      </c>
      <c r="E20" s="39" t="s">
        <v>145</v>
      </c>
      <c r="F20" s="29">
        <v>1.5787037037037037E-2</v>
      </c>
      <c r="G20" s="11">
        <f t="shared" si="10"/>
        <v>2156</v>
      </c>
      <c r="H20" s="38" t="s">
        <v>146</v>
      </c>
      <c r="I20" s="12">
        <v>6.1400462962962969E-2</v>
      </c>
      <c r="J20" s="21"/>
      <c r="K20" s="21"/>
      <c r="L20" s="13">
        <f t="shared" si="11"/>
        <v>0</v>
      </c>
      <c r="M20" s="14">
        <f t="shared" si="12"/>
        <v>4.5613425925925932E-2</v>
      </c>
      <c r="N20" s="15">
        <f t="shared" si="13"/>
        <v>4156</v>
      </c>
      <c r="O20" s="37" t="s">
        <v>147</v>
      </c>
      <c r="P20" s="16">
        <v>9.7476851851851842E-2</v>
      </c>
      <c r="Q20" s="17">
        <f t="shared" si="14"/>
        <v>3.6076388888888873E-2</v>
      </c>
      <c r="R20" s="18">
        <f t="shared" si="15"/>
        <v>5156</v>
      </c>
      <c r="S20" s="40" t="s">
        <v>148</v>
      </c>
      <c r="T20" s="19">
        <v>0.11776620370370371</v>
      </c>
      <c r="U20" s="20">
        <f t="shared" si="16"/>
        <v>2.0289351851851864E-2</v>
      </c>
      <c r="V20" s="31">
        <f t="shared" si="17"/>
        <v>0.11776620370370371</v>
      </c>
    </row>
    <row r="21" spans="1:22" x14ac:dyDescent="0.3">
      <c r="A21" s="35">
        <v>158</v>
      </c>
      <c r="B21" s="23" t="s">
        <v>149</v>
      </c>
      <c r="C21" s="35" t="s">
        <v>102</v>
      </c>
      <c r="D21" s="10">
        <f t="shared" si="9"/>
        <v>1158</v>
      </c>
      <c r="E21" s="39" t="s">
        <v>150</v>
      </c>
      <c r="F21" s="29">
        <v>1.8240740740740741E-2</v>
      </c>
      <c r="G21" s="11">
        <f t="shared" si="10"/>
        <v>2158</v>
      </c>
      <c r="H21" s="38" t="s">
        <v>151</v>
      </c>
      <c r="I21" s="12">
        <v>5.7557870370370377E-2</v>
      </c>
      <c r="J21" s="21"/>
      <c r="K21" s="21"/>
      <c r="L21" s="13">
        <f t="shared" si="11"/>
        <v>0</v>
      </c>
      <c r="M21" s="14">
        <f t="shared" si="12"/>
        <v>3.9317129629629632E-2</v>
      </c>
      <c r="N21" s="15">
        <f t="shared" si="13"/>
        <v>4158</v>
      </c>
      <c r="O21" s="37" t="s">
        <v>152</v>
      </c>
      <c r="P21" s="16">
        <v>9.0324074074074071E-2</v>
      </c>
      <c r="Q21" s="17">
        <f t="shared" si="14"/>
        <v>3.2766203703703693E-2</v>
      </c>
      <c r="R21" s="18">
        <f t="shared" si="15"/>
        <v>5158</v>
      </c>
      <c r="S21" s="40" t="s">
        <v>153</v>
      </c>
      <c r="T21" s="19">
        <v>0.11908564814814815</v>
      </c>
      <c r="U21" s="20">
        <f t="shared" si="16"/>
        <v>2.8761574074074078E-2</v>
      </c>
      <c r="V21" s="31">
        <f t="shared" si="17"/>
        <v>0.11908564814814815</v>
      </c>
    </row>
    <row r="22" spans="1:22" x14ac:dyDescent="0.3">
      <c r="A22" s="35">
        <v>161</v>
      </c>
      <c r="B22" s="23" t="s">
        <v>159</v>
      </c>
      <c r="C22" s="35" t="s">
        <v>102</v>
      </c>
      <c r="D22" s="10">
        <f t="shared" si="9"/>
        <v>1161</v>
      </c>
      <c r="E22" s="39" t="s">
        <v>160</v>
      </c>
      <c r="F22" s="29">
        <v>1.8414351851851852E-2</v>
      </c>
      <c r="G22" s="11">
        <f t="shared" si="10"/>
        <v>2161</v>
      </c>
      <c r="H22" s="38" t="s">
        <v>161</v>
      </c>
      <c r="I22" s="12">
        <v>5.7118055555555554E-2</v>
      </c>
      <c r="J22" s="21"/>
      <c r="K22" s="21"/>
      <c r="L22" s="13">
        <f t="shared" si="11"/>
        <v>0</v>
      </c>
      <c r="M22" s="14">
        <f t="shared" si="12"/>
        <v>3.8703703703703699E-2</v>
      </c>
      <c r="N22" s="15">
        <f t="shared" si="13"/>
        <v>4161</v>
      </c>
      <c r="O22" s="37" t="s">
        <v>162</v>
      </c>
      <c r="P22" s="16">
        <v>9.0601851851851864E-2</v>
      </c>
      <c r="Q22" s="17">
        <f t="shared" si="14"/>
        <v>3.348379629629631E-2</v>
      </c>
      <c r="R22" s="18">
        <f t="shared" si="15"/>
        <v>5161</v>
      </c>
      <c r="S22" s="40" t="s">
        <v>163</v>
      </c>
      <c r="T22" s="19">
        <v>0.12126157407407408</v>
      </c>
      <c r="U22" s="20">
        <f t="shared" si="16"/>
        <v>3.0659722222222213E-2</v>
      </c>
      <c r="V22" s="31">
        <f t="shared" si="17"/>
        <v>0.12126157407407408</v>
      </c>
    </row>
    <row r="23" spans="1:22" x14ac:dyDescent="0.3">
      <c r="A23" s="35">
        <v>191</v>
      </c>
      <c r="B23" s="9" t="s">
        <v>209</v>
      </c>
      <c r="C23" s="35" t="s">
        <v>102</v>
      </c>
      <c r="D23" s="10">
        <f t="shared" si="9"/>
        <v>1191</v>
      </c>
      <c r="E23" s="39" t="s">
        <v>210</v>
      </c>
      <c r="F23" s="29">
        <v>0.02</v>
      </c>
      <c r="G23" s="11">
        <f t="shared" si="10"/>
        <v>2191</v>
      </c>
      <c r="H23" s="38" t="s">
        <v>211</v>
      </c>
      <c r="I23" s="12">
        <v>6.1238425925925925E-2</v>
      </c>
      <c r="J23" s="21"/>
      <c r="K23" s="21"/>
      <c r="L23" s="13">
        <f t="shared" si="11"/>
        <v>0</v>
      </c>
      <c r="M23" s="14">
        <f t="shared" si="12"/>
        <v>4.1238425925925928E-2</v>
      </c>
      <c r="N23" s="15">
        <f t="shared" si="13"/>
        <v>4191</v>
      </c>
      <c r="O23" s="37" t="s">
        <v>212</v>
      </c>
      <c r="P23" s="16">
        <v>9.6400462962962966E-2</v>
      </c>
      <c r="Q23" s="17">
        <f t="shared" si="14"/>
        <v>3.516203703703704E-2</v>
      </c>
      <c r="R23" s="18">
        <f t="shared" si="15"/>
        <v>5191</v>
      </c>
      <c r="S23" s="40" t="s">
        <v>211</v>
      </c>
      <c r="T23" s="19">
        <v>0.12462962962962963</v>
      </c>
      <c r="U23" s="20">
        <f t="shared" si="16"/>
        <v>2.8229166666666666E-2</v>
      </c>
      <c r="V23" s="31">
        <f t="shared" si="17"/>
        <v>0.12462962962962963</v>
      </c>
    </row>
    <row r="24" spans="1:22" x14ac:dyDescent="0.3">
      <c r="A24" s="35">
        <v>160</v>
      </c>
      <c r="B24" s="23" t="s">
        <v>154</v>
      </c>
      <c r="C24" s="35" t="s">
        <v>102</v>
      </c>
      <c r="D24" s="10">
        <f t="shared" si="9"/>
        <v>1160</v>
      </c>
      <c r="E24" s="39" t="s">
        <v>155</v>
      </c>
      <c r="F24" s="29">
        <v>2.327546296296296E-2</v>
      </c>
      <c r="G24" s="11">
        <f t="shared" si="10"/>
        <v>2160</v>
      </c>
      <c r="H24" s="38" t="s">
        <v>156</v>
      </c>
      <c r="I24" s="12">
        <v>6.3842592592592604E-2</v>
      </c>
      <c r="J24" s="21"/>
      <c r="K24" s="21"/>
      <c r="L24" s="13">
        <f t="shared" si="11"/>
        <v>0</v>
      </c>
      <c r="M24" s="14">
        <f t="shared" si="12"/>
        <v>4.0567129629629647E-2</v>
      </c>
      <c r="N24" s="15">
        <f t="shared" si="13"/>
        <v>4160</v>
      </c>
      <c r="O24" s="37" t="s">
        <v>157</v>
      </c>
      <c r="P24" s="16">
        <v>9.8935185185185182E-2</v>
      </c>
      <c r="Q24" s="17">
        <f t="shared" si="14"/>
        <v>3.5092592592592578E-2</v>
      </c>
      <c r="R24" s="18">
        <f t="shared" si="15"/>
        <v>5160</v>
      </c>
      <c r="S24" s="40" t="s">
        <v>158</v>
      </c>
      <c r="T24" s="19">
        <v>0.12854166666666667</v>
      </c>
      <c r="U24" s="20">
        <f t="shared" si="16"/>
        <v>2.9606481481481484E-2</v>
      </c>
      <c r="V24" s="31">
        <f t="shared" si="17"/>
        <v>0.12854166666666667</v>
      </c>
    </row>
    <row r="25" spans="1:22" x14ac:dyDescent="0.3">
      <c r="A25" s="35">
        <v>164</v>
      </c>
      <c r="B25" s="23" t="s">
        <v>174</v>
      </c>
      <c r="C25" s="35" t="s">
        <v>102</v>
      </c>
      <c r="D25" s="10">
        <f t="shared" si="9"/>
        <v>1164</v>
      </c>
      <c r="E25" s="39" t="s">
        <v>175</v>
      </c>
      <c r="F25" s="29">
        <v>2.3368055555555555E-2</v>
      </c>
      <c r="G25" s="11">
        <f t="shared" si="10"/>
        <v>2164</v>
      </c>
      <c r="H25" s="38" t="s">
        <v>176</v>
      </c>
      <c r="I25" s="12">
        <v>7.3877314814814812E-2</v>
      </c>
      <c r="J25" s="21"/>
      <c r="K25" s="21"/>
      <c r="L25" s="13">
        <f t="shared" si="11"/>
        <v>0</v>
      </c>
      <c r="M25" s="14">
        <f t="shared" si="12"/>
        <v>5.0509259259259254E-2</v>
      </c>
      <c r="N25" s="15">
        <f t="shared" si="13"/>
        <v>4164</v>
      </c>
      <c r="O25" s="37" t="s">
        <v>177</v>
      </c>
      <c r="P25" s="16">
        <v>0.10444444444444445</v>
      </c>
      <c r="Q25" s="17">
        <f t="shared" si="14"/>
        <v>3.0567129629629639E-2</v>
      </c>
      <c r="R25" s="18">
        <f t="shared" si="15"/>
        <v>5164</v>
      </c>
      <c r="S25" s="40" t="s">
        <v>178</v>
      </c>
      <c r="T25" s="19">
        <v>0.13399305555555555</v>
      </c>
      <c r="U25" s="20">
        <f t="shared" si="16"/>
        <v>2.9548611111111095E-2</v>
      </c>
      <c r="V25" s="31">
        <f t="shared" si="17"/>
        <v>0.13399305555555555</v>
      </c>
    </row>
  </sheetData>
  <sortState ref="A12:V25">
    <sortCondition ref="V12:V25"/>
  </sortState>
  <mergeCells count="2">
    <mergeCell ref="A2:V2"/>
    <mergeCell ref="A11:V11"/>
  </mergeCells>
  <pageMargins left="0.7" right="0.7" top="0.75" bottom="0.75" header="0.3" footer="0.3"/>
  <pageSetup orientation="portrait" horizontalDpi="4294967293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4"/>
  <sheetViews>
    <sheetView workbookViewId="0"/>
  </sheetViews>
  <sheetFormatPr defaultRowHeight="15" x14ac:dyDescent="0.25"/>
  <cols>
    <col min="1" max="1" width="8.140625" bestFit="1" customWidth="1"/>
    <col min="2" max="2" width="34.28515625" bestFit="1" customWidth="1"/>
    <col min="3" max="3" width="16.42578125" bestFit="1" customWidth="1"/>
    <col min="4" max="4" width="14.42578125" bestFit="1" customWidth="1"/>
  </cols>
  <sheetData>
    <row r="1" spans="1:4" ht="18" x14ac:dyDescent="0.25">
      <c r="A1" s="1" t="s">
        <v>0</v>
      </c>
      <c r="B1" s="1" t="s">
        <v>1</v>
      </c>
      <c r="C1" s="2" t="s">
        <v>2</v>
      </c>
      <c r="D1" s="3" t="s">
        <v>4</v>
      </c>
    </row>
    <row r="2" spans="1:4" s="33" customFormat="1" ht="18" x14ac:dyDescent="0.25">
      <c r="A2" s="49" t="s">
        <v>213</v>
      </c>
      <c r="B2" s="50"/>
      <c r="C2" s="50"/>
      <c r="D2" s="51"/>
    </row>
    <row r="3" spans="1:4" ht="20.25" x14ac:dyDescent="0.3">
      <c r="A3" s="4">
        <v>5190</v>
      </c>
      <c r="B3" s="5" t="s">
        <v>5</v>
      </c>
      <c r="C3" s="6" t="s">
        <v>6</v>
      </c>
      <c r="D3" s="7">
        <v>3.0879629629629632E-2</v>
      </c>
    </row>
    <row r="4" spans="1:4" ht="20.25" x14ac:dyDescent="0.3">
      <c r="A4" s="4">
        <v>5194</v>
      </c>
      <c r="B4" s="4" t="s">
        <v>7</v>
      </c>
      <c r="C4" s="6" t="s">
        <v>6</v>
      </c>
      <c r="D4" s="7">
        <v>3.2824074074074075E-2</v>
      </c>
    </row>
    <row r="5" spans="1:4" ht="18" x14ac:dyDescent="0.25">
      <c r="A5" s="49" t="s">
        <v>214</v>
      </c>
      <c r="B5" s="52"/>
      <c r="C5" s="52"/>
      <c r="D5" s="53"/>
    </row>
    <row r="6" spans="1:4" ht="20.25" x14ac:dyDescent="0.3">
      <c r="A6" s="4">
        <v>5175</v>
      </c>
      <c r="B6" s="4" t="s">
        <v>8</v>
      </c>
      <c r="C6" s="6" t="s">
        <v>9</v>
      </c>
      <c r="D6" s="7">
        <v>1.909722222222222E-2</v>
      </c>
    </row>
    <row r="7" spans="1:4" ht="20.25" x14ac:dyDescent="0.3">
      <c r="A7" s="4">
        <v>5177</v>
      </c>
      <c r="B7" s="4" t="s">
        <v>10</v>
      </c>
      <c r="C7" s="6" t="s">
        <v>9</v>
      </c>
      <c r="D7" s="7">
        <v>2.3981481481481479E-2</v>
      </c>
    </row>
    <row r="8" spans="1:4" ht="20.25" x14ac:dyDescent="0.3">
      <c r="A8" s="4">
        <v>5153</v>
      </c>
      <c r="B8" s="4" t="s">
        <v>11</v>
      </c>
      <c r="C8" s="6" t="s">
        <v>9</v>
      </c>
      <c r="D8" s="7">
        <v>2.7731481481481478E-2</v>
      </c>
    </row>
    <row r="9" spans="1:4" ht="20.25" x14ac:dyDescent="0.3">
      <c r="A9" s="4">
        <v>5176</v>
      </c>
      <c r="B9" s="4" t="s">
        <v>12</v>
      </c>
      <c r="C9" s="6" t="s">
        <v>9</v>
      </c>
      <c r="D9" s="7">
        <v>2.8460648148148148E-2</v>
      </c>
    </row>
    <row r="10" spans="1:4" ht="18" x14ac:dyDescent="0.25">
      <c r="A10" s="49" t="s">
        <v>215</v>
      </c>
      <c r="B10" s="52"/>
      <c r="C10" s="52"/>
      <c r="D10" s="53"/>
    </row>
    <row r="11" spans="1:4" ht="20.25" x14ac:dyDescent="0.3">
      <c r="A11" s="4">
        <v>5181</v>
      </c>
      <c r="B11" s="4" t="s">
        <v>13</v>
      </c>
      <c r="C11" s="6" t="s">
        <v>14</v>
      </c>
      <c r="D11" s="7">
        <v>2.2314814814814815E-2</v>
      </c>
    </row>
    <row r="12" spans="1:4" ht="20.25" x14ac:dyDescent="0.3">
      <c r="A12" s="4">
        <v>5198</v>
      </c>
      <c r="B12" s="4" t="s">
        <v>15</v>
      </c>
      <c r="C12" s="6" t="s">
        <v>14</v>
      </c>
      <c r="D12" s="7">
        <v>2.3460648148148147E-2</v>
      </c>
    </row>
    <row r="13" spans="1:4" ht="20.25" x14ac:dyDescent="0.3">
      <c r="A13" s="4">
        <v>5180</v>
      </c>
      <c r="B13" s="4" t="s">
        <v>16</v>
      </c>
      <c r="C13" s="6" t="s">
        <v>14</v>
      </c>
      <c r="D13" s="7">
        <v>2.3807870370370368E-2</v>
      </c>
    </row>
    <row r="14" spans="1:4" ht="20.25" x14ac:dyDescent="0.3">
      <c r="A14" s="4">
        <v>5196</v>
      </c>
      <c r="B14" s="4" t="s">
        <v>17</v>
      </c>
      <c r="C14" s="6" t="s">
        <v>14</v>
      </c>
      <c r="D14" s="7">
        <v>2.4409722222222222E-2</v>
      </c>
    </row>
    <row r="15" spans="1:4" ht="20.25" x14ac:dyDescent="0.3">
      <c r="A15" s="4">
        <v>5178</v>
      </c>
      <c r="B15" s="4" t="s">
        <v>18</v>
      </c>
      <c r="C15" s="6" t="s">
        <v>14</v>
      </c>
      <c r="D15" s="7">
        <v>2.642361111111111E-2</v>
      </c>
    </row>
    <row r="16" spans="1:4" ht="20.25" x14ac:dyDescent="0.3">
      <c r="A16" s="4">
        <v>5200</v>
      </c>
      <c r="B16" s="4" t="s">
        <v>19</v>
      </c>
      <c r="C16" s="6" t="s">
        <v>14</v>
      </c>
      <c r="D16" s="7">
        <v>3.0474537037037036E-2</v>
      </c>
    </row>
    <row r="17" spans="1:4" ht="20.25" x14ac:dyDescent="0.3">
      <c r="A17" s="4">
        <v>5193</v>
      </c>
      <c r="B17" s="4" t="s">
        <v>20</v>
      </c>
      <c r="C17" s="6" t="s">
        <v>14</v>
      </c>
      <c r="D17" s="7">
        <v>3.2743055555555553E-2</v>
      </c>
    </row>
    <row r="18" spans="1:4" ht="20.25" x14ac:dyDescent="0.3">
      <c r="A18" s="4">
        <v>5195</v>
      </c>
      <c r="B18" s="4" t="s">
        <v>21</v>
      </c>
      <c r="C18" s="6" t="s">
        <v>14</v>
      </c>
      <c r="D18" s="7">
        <v>3.2835648148148149E-2</v>
      </c>
    </row>
    <row r="19" spans="1:4" ht="18" x14ac:dyDescent="0.25">
      <c r="A19" s="49" t="s">
        <v>216</v>
      </c>
      <c r="B19" s="52"/>
      <c r="C19" s="52"/>
      <c r="D19" s="53"/>
    </row>
    <row r="20" spans="1:4" ht="20.25" x14ac:dyDescent="0.3">
      <c r="A20" s="4">
        <v>5197</v>
      </c>
      <c r="B20" s="4" t="s">
        <v>22</v>
      </c>
      <c r="C20" s="6" t="s">
        <v>23</v>
      </c>
      <c r="D20" s="7">
        <v>1.4710648148148148E-2</v>
      </c>
    </row>
    <row r="21" spans="1:4" ht="20.25" x14ac:dyDescent="0.3">
      <c r="A21" s="4">
        <v>5199</v>
      </c>
      <c r="B21" s="4" t="s">
        <v>24</v>
      </c>
      <c r="C21" s="6" t="s">
        <v>23</v>
      </c>
      <c r="D21" s="7">
        <v>1.892361111111111E-2</v>
      </c>
    </row>
    <row r="22" spans="1:4" ht="20.25" x14ac:dyDescent="0.3">
      <c r="A22" s="4">
        <v>5189</v>
      </c>
      <c r="B22" s="4" t="s">
        <v>25</v>
      </c>
      <c r="C22" s="6" t="s">
        <v>23</v>
      </c>
      <c r="D22" s="7">
        <v>1.9143518518518518E-2</v>
      </c>
    </row>
    <row r="23" spans="1:4" ht="20.25" x14ac:dyDescent="0.3">
      <c r="A23" s="4">
        <v>5188</v>
      </c>
      <c r="B23" s="4" t="s">
        <v>26</v>
      </c>
      <c r="C23" s="6" t="s">
        <v>23</v>
      </c>
      <c r="D23" s="7">
        <v>2.0856481481481479E-2</v>
      </c>
    </row>
    <row r="24" spans="1:4" ht="20.25" x14ac:dyDescent="0.3">
      <c r="A24" s="4">
        <v>5154</v>
      </c>
      <c r="B24" s="4" t="s">
        <v>27</v>
      </c>
      <c r="C24" s="6" t="s">
        <v>23</v>
      </c>
      <c r="D24" s="7">
        <v>2.2928240740740739E-2</v>
      </c>
    </row>
  </sheetData>
  <mergeCells count="4">
    <mergeCell ref="A2:D2"/>
    <mergeCell ref="A5:D5"/>
    <mergeCell ref="A10:D10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Solo</vt:lpstr>
      <vt:lpstr>Pairs</vt:lpstr>
      <vt:lpstr>Fours</vt:lpstr>
      <vt:lpstr>DQ Kids Duathlon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 Crowe</dc:creator>
  <cp:lastModifiedBy>Vince</cp:lastModifiedBy>
  <dcterms:created xsi:type="dcterms:W3CDTF">2019-08-11T22:04:58Z</dcterms:created>
  <dcterms:modified xsi:type="dcterms:W3CDTF">2019-08-12T13:18:03Z</dcterms:modified>
</cp:coreProperties>
</file>