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Vince\Documents\Running Info\Rocks!! Web Page\Fitness Challenge 2018\Beaton Classic\Results\2024\"/>
    </mc:Choice>
  </mc:AlternateContent>
  <xr:revisionPtr revIDLastSave="0" documentId="8_{F3AE771B-621C-4738-8F77-0D5218ACDB7A}" xr6:coauthVersionLast="47" xr6:coauthVersionMax="47" xr10:uidLastSave="{00000000-0000-0000-0000-000000000000}"/>
  <bookViews>
    <workbookView xWindow="-120" yWindow="-120" windowWidth="29040" windowHeight="15840" xr2:uid="{E15E6410-8C2D-4D81-8361-C78A348EB6FB}"/>
  </bookViews>
  <sheets>
    <sheet name="ALL" sheetId="3" r:id="rId1"/>
    <sheet name="By Category" sheetId="1" r:id="rId2"/>
    <sheet name="DQ Triathlon" sheetId="4" r:id="rId3"/>
  </sheets>
  <definedNames>
    <definedName name="_xlnm._FilterDatabase" localSheetId="0" hidden="1">ALL!$A$2:$AB$47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5" i="3" l="1"/>
  <c r="R15" i="3"/>
  <c r="L15" i="3"/>
  <c r="F15" i="3"/>
  <c r="J15" i="3" s="1"/>
  <c r="X32" i="3"/>
  <c r="R32" i="3"/>
  <c r="L32" i="3"/>
  <c r="F32" i="3"/>
  <c r="J32" i="3" s="1"/>
  <c r="X20" i="3"/>
  <c r="R20" i="3"/>
  <c r="L20" i="3"/>
  <c r="F20" i="3"/>
  <c r="J20" i="3" s="1"/>
  <c r="X36" i="3"/>
  <c r="R36" i="3"/>
  <c r="L36" i="3"/>
  <c r="F36" i="3"/>
  <c r="J36" i="3" s="1"/>
  <c r="X9" i="3"/>
  <c r="R9" i="3"/>
  <c r="L9" i="3"/>
  <c r="F9" i="3"/>
  <c r="J9" i="3" s="1"/>
  <c r="X13" i="3"/>
  <c r="R13" i="3"/>
  <c r="L13" i="3"/>
  <c r="F13" i="3"/>
  <c r="J13" i="3" s="1"/>
  <c r="X30" i="3"/>
  <c r="R30" i="3"/>
  <c r="L30" i="3"/>
  <c r="F30" i="3"/>
  <c r="J30" i="3" s="1"/>
  <c r="X41" i="3"/>
  <c r="R41" i="3"/>
  <c r="L41" i="3"/>
  <c r="F41" i="3"/>
  <c r="J41" i="3" s="1"/>
  <c r="X44" i="3"/>
  <c r="R44" i="3"/>
  <c r="L44" i="3"/>
  <c r="F44" i="3"/>
  <c r="J44" i="3" s="1"/>
  <c r="X45" i="3"/>
  <c r="R45" i="3"/>
  <c r="L45" i="3"/>
  <c r="F45" i="3"/>
  <c r="J45" i="3" s="1"/>
  <c r="X14" i="3"/>
  <c r="R14" i="3"/>
  <c r="L14" i="3"/>
  <c r="F14" i="3"/>
  <c r="J14" i="3" s="1"/>
  <c r="X21" i="3"/>
  <c r="R21" i="3"/>
  <c r="L21" i="3"/>
  <c r="F21" i="3"/>
  <c r="J21" i="3" s="1"/>
  <c r="X26" i="3"/>
  <c r="R26" i="3"/>
  <c r="L26" i="3"/>
  <c r="F26" i="3"/>
  <c r="J26" i="3" s="1"/>
  <c r="X39" i="3"/>
  <c r="R39" i="3"/>
  <c r="L39" i="3"/>
  <c r="F39" i="3"/>
  <c r="J39" i="3" s="1"/>
  <c r="X43" i="3"/>
  <c r="R43" i="3"/>
  <c r="L43" i="3"/>
  <c r="F43" i="3"/>
  <c r="J43" i="3" s="1"/>
  <c r="X31" i="3"/>
  <c r="R31" i="3"/>
  <c r="L31" i="3"/>
  <c r="F31" i="3"/>
  <c r="J31" i="3" s="1"/>
  <c r="X17" i="3"/>
  <c r="R17" i="3"/>
  <c r="L17" i="3"/>
  <c r="F17" i="3"/>
  <c r="J17" i="3" s="1"/>
  <c r="X12" i="3"/>
  <c r="R12" i="3"/>
  <c r="L12" i="3"/>
  <c r="F12" i="3"/>
  <c r="J12" i="3" s="1"/>
  <c r="X22" i="3"/>
  <c r="R22" i="3"/>
  <c r="L22" i="3"/>
  <c r="F22" i="3"/>
  <c r="J22" i="3" s="1"/>
  <c r="X8" i="3"/>
  <c r="R8" i="3"/>
  <c r="L8" i="3"/>
  <c r="F8" i="3"/>
  <c r="J8" i="3" s="1"/>
  <c r="X40" i="3"/>
  <c r="R40" i="3"/>
  <c r="L40" i="3"/>
  <c r="F40" i="3"/>
  <c r="J40" i="3" s="1"/>
  <c r="X11" i="3"/>
  <c r="R11" i="3"/>
  <c r="L11" i="3"/>
  <c r="F11" i="3"/>
  <c r="J11" i="3" s="1"/>
  <c r="X7" i="3"/>
  <c r="R7" i="3"/>
  <c r="L7" i="3"/>
  <c r="F7" i="3"/>
  <c r="J7" i="3" s="1"/>
  <c r="X42" i="3"/>
  <c r="R42" i="3"/>
  <c r="L42" i="3"/>
  <c r="F42" i="3"/>
  <c r="J42" i="3" s="1"/>
  <c r="X19" i="3"/>
  <c r="R19" i="3"/>
  <c r="L19" i="3"/>
  <c r="F19" i="3"/>
  <c r="J19" i="3" s="1"/>
  <c r="X34" i="3"/>
  <c r="R34" i="3"/>
  <c r="L34" i="3"/>
  <c r="F34" i="3"/>
  <c r="J34" i="3" s="1"/>
  <c r="X16" i="3"/>
  <c r="R16" i="3"/>
  <c r="L16" i="3"/>
  <c r="F16" i="3"/>
  <c r="J16" i="3" s="1"/>
  <c r="X35" i="3"/>
  <c r="R35" i="3"/>
  <c r="L35" i="3"/>
  <c r="F35" i="3"/>
  <c r="J35" i="3" s="1"/>
  <c r="X10" i="3"/>
  <c r="R10" i="3"/>
  <c r="L10" i="3"/>
  <c r="F10" i="3"/>
  <c r="J10" i="3" s="1"/>
  <c r="X28" i="3"/>
  <c r="R28" i="3"/>
  <c r="L28" i="3"/>
  <c r="F28" i="3"/>
  <c r="J28" i="3" s="1"/>
  <c r="X38" i="3"/>
  <c r="R38" i="3"/>
  <c r="L38" i="3"/>
  <c r="F38" i="3"/>
  <c r="J38" i="3" s="1"/>
  <c r="X33" i="3"/>
  <c r="R33" i="3"/>
  <c r="L33" i="3"/>
  <c r="F33" i="3"/>
  <c r="J33" i="3" s="1"/>
  <c r="X5" i="3"/>
  <c r="R5" i="3"/>
  <c r="L5" i="3"/>
  <c r="F5" i="3"/>
  <c r="J5" i="3" s="1"/>
  <c r="X6" i="3"/>
  <c r="R6" i="3"/>
  <c r="L6" i="3"/>
  <c r="F6" i="3"/>
  <c r="J6" i="3" s="1"/>
  <c r="X18" i="3"/>
  <c r="R18" i="3"/>
  <c r="L18" i="3"/>
  <c r="F18" i="3"/>
  <c r="J18" i="3" s="1"/>
  <c r="X46" i="3"/>
  <c r="R46" i="3"/>
  <c r="L46" i="3"/>
  <c r="F46" i="3"/>
  <c r="J46" i="3" s="1"/>
  <c r="X24" i="3"/>
  <c r="R24" i="3"/>
  <c r="L24" i="3"/>
  <c r="F24" i="3"/>
  <c r="J24" i="3" s="1"/>
  <c r="X27" i="3"/>
  <c r="R27" i="3"/>
  <c r="L27" i="3"/>
  <c r="F27" i="3"/>
  <c r="J27" i="3" s="1"/>
  <c r="X23" i="3"/>
  <c r="R23" i="3"/>
  <c r="L23" i="3"/>
  <c r="F23" i="3"/>
  <c r="J23" i="3" s="1"/>
  <c r="X47" i="3"/>
  <c r="R47" i="3"/>
  <c r="L47" i="3"/>
  <c r="F47" i="3"/>
  <c r="J47" i="3" s="1"/>
  <c r="X3" i="3"/>
  <c r="R3" i="3"/>
  <c r="L3" i="3"/>
  <c r="F3" i="3"/>
  <c r="J3" i="3" s="1"/>
  <c r="X25" i="3"/>
  <c r="R25" i="3"/>
  <c r="L25" i="3"/>
  <c r="F25" i="3"/>
  <c r="J25" i="3" s="1"/>
  <c r="X29" i="3"/>
  <c r="R29" i="3"/>
  <c r="L29" i="3"/>
  <c r="F29" i="3"/>
  <c r="J29" i="3" s="1"/>
  <c r="X4" i="3"/>
  <c r="R4" i="3"/>
  <c r="L4" i="3"/>
  <c r="F4" i="3"/>
  <c r="J4" i="3" s="1"/>
  <c r="X37" i="3"/>
  <c r="R37" i="3"/>
  <c r="L37" i="3"/>
  <c r="F37" i="3"/>
  <c r="J37" i="3" s="1"/>
  <c r="M44" i="3" l="1"/>
  <c r="O44" i="3" s="1"/>
  <c r="M29" i="3"/>
  <c r="O29" i="3" s="1"/>
  <c r="S14" i="3"/>
  <c r="S21" i="3"/>
  <c r="S23" i="3"/>
  <c r="S38" i="3"/>
  <c r="S7" i="3"/>
  <c r="Y8" i="3"/>
  <c r="M26" i="3"/>
  <c r="O26" i="3" s="1"/>
  <c r="S30" i="3"/>
  <c r="Y7" i="3"/>
  <c r="S37" i="3"/>
  <c r="Y6" i="3"/>
  <c r="Y34" i="3"/>
  <c r="Y16" i="3"/>
  <c r="Y22" i="3"/>
  <c r="Y17" i="3"/>
  <c r="M31" i="3"/>
  <c r="O31" i="3" s="1"/>
  <c r="Y30" i="3"/>
  <c r="M5" i="3"/>
  <c r="O5" i="3" s="1"/>
  <c r="Y24" i="3"/>
  <c r="M37" i="3"/>
  <c r="O37" i="3" s="1"/>
  <c r="Y5" i="3"/>
  <c r="S8" i="3"/>
  <c r="Y10" i="3"/>
  <c r="S26" i="3"/>
  <c r="Y45" i="3"/>
  <c r="S29" i="3"/>
  <c r="Y29" i="3"/>
  <c r="Y3" i="3"/>
  <c r="M46" i="3"/>
  <c r="O46" i="3" s="1"/>
  <c r="Y18" i="3"/>
  <c r="Y42" i="3"/>
  <c r="Y26" i="3"/>
  <c r="S41" i="3"/>
  <c r="Y28" i="3"/>
  <c r="Y31" i="3"/>
  <c r="S46" i="3"/>
  <c r="M6" i="3"/>
  <c r="O6" i="3" s="1"/>
  <c r="Y38" i="3"/>
  <c r="M7" i="3"/>
  <c r="O7" i="3" s="1"/>
  <c r="S17" i="3"/>
  <c r="M21" i="3"/>
  <c r="S33" i="3"/>
  <c r="S45" i="3"/>
  <c r="Y47" i="3"/>
  <c r="S16" i="3"/>
  <c r="Y4" i="3"/>
  <c r="M24" i="3"/>
  <c r="O24" i="3" s="1"/>
  <c r="Y46" i="3"/>
  <c r="M10" i="3"/>
  <c r="O10" i="3" s="1"/>
  <c r="M34" i="3"/>
  <c r="O34" i="3" s="1"/>
  <c r="Y19" i="3"/>
  <c r="Y39" i="3"/>
  <c r="M33" i="3"/>
  <c r="O33" i="3" s="1"/>
  <c r="M25" i="3"/>
  <c r="O25" i="3" s="1"/>
  <c r="S18" i="3"/>
  <c r="S35" i="3"/>
  <c r="S19" i="3"/>
  <c r="M11" i="3"/>
  <c r="O11" i="3" s="1"/>
  <c r="S40" i="3"/>
  <c r="M22" i="3"/>
  <c r="O22" i="3" s="1"/>
  <c r="S12" i="3"/>
  <c r="Y14" i="3"/>
  <c r="Y41" i="3"/>
  <c r="M13" i="3"/>
  <c r="O13" i="3" s="1"/>
  <c r="S9" i="3"/>
  <c r="M20" i="3"/>
  <c r="O20" i="3" s="1"/>
  <c r="S32" i="3"/>
  <c r="S27" i="3"/>
  <c r="Y35" i="3"/>
  <c r="Y40" i="3"/>
  <c r="Y12" i="3"/>
  <c r="S43" i="3"/>
  <c r="Y9" i="3"/>
  <c r="Y32" i="3"/>
  <c r="Y37" i="3"/>
  <c r="Y23" i="3"/>
  <c r="Y27" i="3"/>
  <c r="Y33" i="3"/>
  <c r="S22" i="3"/>
  <c r="Y43" i="3"/>
  <c r="Y21" i="3"/>
  <c r="M45" i="3"/>
  <c r="S44" i="3"/>
  <c r="M30" i="3"/>
  <c r="O30" i="3" s="1"/>
  <c r="S13" i="3"/>
  <c r="S25" i="3"/>
  <c r="M47" i="3"/>
  <c r="O47" i="3" s="1"/>
  <c r="S5" i="3"/>
  <c r="M28" i="3"/>
  <c r="O28" i="3" s="1"/>
  <c r="S10" i="3"/>
  <c r="M16" i="3"/>
  <c r="O16" i="3" s="1"/>
  <c r="S34" i="3"/>
  <c r="S11" i="3"/>
  <c r="M8" i="3"/>
  <c r="O8" i="3" s="1"/>
  <c r="M17" i="3"/>
  <c r="O17" i="3" s="1"/>
  <c r="S31" i="3"/>
  <c r="Y44" i="3"/>
  <c r="Y13" i="3"/>
  <c r="M36" i="3"/>
  <c r="O36" i="3" s="1"/>
  <c r="S20" i="3"/>
  <c r="M15" i="3"/>
  <c r="O15" i="3" s="1"/>
  <c r="Y25" i="3"/>
  <c r="M38" i="3"/>
  <c r="O38" i="3" s="1"/>
  <c r="M42" i="3"/>
  <c r="O42" i="3" s="1"/>
  <c r="Y11" i="3"/>
  <c r="M39" i="3"/>
  <c r="M14" i="3"/>
  <c r="Y20" i="3"/>
  <c r="M41" i="3"/>
  <c r="O41" i="3" s="1"/>
  <c r="M9" i="3"/>
  <c r="O9" i="3" s="1"/>
  <c r="S36" i="3"/>
  <c r="S15" i="3"/>
  <c r="S4" i="3"/>
  <c r="S47" i="3"/>
  <c r="M27" i="3"/>
  <c r="O27" i="3" s="1"/>
  <c r="S24" i="3"/>
  <c r="M18" i="3"/>
  <c r="S6" i="3"/>
  <c r="S28" i="3"/>
  <c r="M35" i="3"/>
  <c r="M19" i="3"/>
  <c r="O19" i="3" s="1"/>
  <c r="S42" i="3"/>
  <c r="M40" i="3"/>
  <c r="O40" i="3" s="1"/>
  <c r="M12" i="3"/>
  <c r="O12" i="3" s="1"/>
  <c r="M43" i="3"/>
  <c r="O43" i="3" s="1"/>
  <c r="S39" i="3"/>
  <c r="Y36" i="3"/>
  <c r="M32" i="3"/>
  <c r="O32" i="3" s="1"/>
  <c r="Y15" i="3"/>
  <c r="M4" i="3"/>
  <c r="O4" i="3" s="1"/>
  <c r="S3" i="3"/>
  <c r="M3" i="3"/>
  <c r="O3" i="3" s="1"/>
  <c r="M23" i="3"/>
  <c r="O23" i="3" s="1"/>
  <c r="T46" i="3" l="1"/>
  <c r="Z46" i="3" s="1"/>
  <c r="AB46" i="3" s="1"/>
  <c r="O18" i="3"/>
  <c r="T18" i="3" s="1"/>
  <c r="Z18" i="3" s="1"/>
  <c r="AB18" i="3" s="1"/>
  <c r="O39" i="3"/>
  <c r="T39" i="3" s="1"/>
  <c r="Z39" i="3" s="1"/>
  <c r="AB39" i="3" s="1"/>
  <c r="O45" i="3"/>
  <c r="T45" i="3" s="1"/>
  <c r="Z45" i="3" s="1"/>
  <c r="AB45" i="3" s="1"/>
  <c r="O14" i="3"/>
  <c r="O21" i="3"/>
  <c r="T21" i="3" s="1"/>
  <c r="Z21" i="3" s="1"/>
  <c r="AB21" i="3" s="1"/>
  <c r="O35" i="3"/>
  <c r="T35" i="3" s="1"/>
  <c r="Z35" i="3" s="1"/>
  <c r="AB35" i="3" s="1"/>
  <c r="T37" i="3"/>
  <c r="Z37" i="3" s="1"/>
  <c r="AB37" i="3" s="1"/>
  <c r="T38" i="3"/>
  <c r="Z38" i="3" s="1"/>
  <c r="AB38" i="3" s="1"/>
  <c r="T24" i="3"/>
  <c r="Z24" i="3" s="1"/>
  <c r="AB24" i="3" s="1"/>
  <c r="T29" i="3"/>
  <c r="Z29" i="3" s="1"/>
  <c r="AB29" i="3" s="1"/>
  <c r="T6" i="3"/>
  <c r="Z6" i="3" s="1"/>
  <c r="T16" i="3"/>
  <c r="Z16" i="3" s="1"/>
  <c r="AB16" i="3" s="1"/>
  <c r="T44" i="3"/>
  <c r="Z44" i="3" s="1"/>
  <c r="AB44" i="3" s="1"/>
  <c r="T10" i="3"/>
  <c r="Z10" i="3" s="1"/>
  <c r="AB10" i="3" s="1"/>
  <c r="T19" i="3"/>
  <c r="Z19" i="3" s="1"/>
  <c r="AB19" i="3" s="1"/>
  <c r="T34" i="3"/>
  <c r="Z34" i="3" s="1"/>
  <c r="AB34" i="3" s="1"/>
  <c r="T7" i="3"/>
  <c r="Z7" i="3" s="1"/>
  <c r="AB7" i="3" s="1"/>
  <c r="T30" i="3"/>
  <c r="Z30" i="3" s="1"/>
  <c r="AB30" i="3" s="1"/>
  <c r="T40" i="3"/>
  <c r="Z40" i="3" s="1"/>
  <c r="T26" i="3"/>
  <c r="Z26" i="3" s="1"/>
  <c r="T32" i="3"/>
  <c r="Z32" i="3" s="1"/>
  <c r="AB32" i="3" s="1"/>
  <c r="T28" i="3"/>
  <c r="Z28" i="3" s="1"/>
  <c r="AB28" i="3" s="1"/>
  <c r="T5" i="3"/>
  <c r="Z5" i="3" s="1"/>
  <c r="AB5" i="3" s="1"/>
  <c r="T36" i="3"/>
  <c r="Z36" i="3" s="1"/>
  <c r="AB36" i="3" s="1"/>
  <c r="T27" i="3"/>
  <c r="Z27" i="3" s="1"/>
  <c r="AB27" i="3" s="1"/>
  <c r="T22" i="3"/>
  <c r="Z22" i="3" s="1"/>
  <c r="AB22" i="3" s="1"/>
  <c r="T17" i="3"/>
  <c r="Z17" i="3" s="1"/>
  <c r="AB17" i="3" s="1"/>
  <c r="T8" i="3"/>
  <c r="Z8" i="3" s="1"/>
  <c r="AB8" i="3" s="1"/>
  <c r="T47" i="3"/>
  <c r="Z47" i="3" s="1"/>
  <c r="AB47" i="3" s="1"/>
  <c r="T33" i="3"/>
  <c r="Z33" i="3" s="1"/>
  <c r="AB33" i="3" s="1"/>
  <c r="T31" i="3"/>
  <c r="Z31" i="3" s="1"/>
  <c r="AB31" i="3" s="1"/>
  <c r="T9" i="3"/>
  <c r="Z9" i="3" s="1"/>
  <c r="AB9" i="3" s="1"/>
  <c r="T43" i="3"/>
  <c r="Z43" i="3" s="1"/>
  <c r="T42" i="3"/>
  <c r="Z42" i="3" s="1"/>
  <c r="T15" i="3"/>
  <c r="Z15" i="3" s="1"/>
  <c r="T11" i="3"/>
  <c r="Z11" i="3" s="1"/>
  <c r="AB11" i="3" s="1"/>
  <c r="T13" i="3"/>
  <c r="Z13" i="3" s="1"/>
  <c r="T20" i="3"/>
  <c r="Z20" i="3" s="1"/>
  <c r="AB20" i="3" s="1"/>
  <c r="T12" i="3"/>
  <c r="Z12" i="3" s="1"/>
  <c r="T23" i="3"/>
  <c r="Z23" i="3" s="1"/>
  <c r="T4" i="3"/>
  <c r="Z4" i="3" s="1"/>
  <c r="AB4" i="3" s="1"/>
  <c r="T25" i="3"/>
  <c r="Z25" i="3" s="1"/>
  <c r="T41" i="3"/>
  <c r="Z41" i="3" s="1"/>
  <c r="T3" i="3"/>
  <c r="AB40" i="3" l="1"/>
  <c r="T14" i="3"/>
  <c r="Z14" i="3" s="1"/>
  <c r="AB6" i="3"/>
  <c r="AB43" i="3"/>
  <c r="AB26" i="3"/>
  <c r="AB15" i="3"/>
  <c r="AB13" i="3"/>
  <c r="AB12" i="3"/>
  <c r="AB42" i="3"/>
  <c r="AB25" i="3"/>
  <c r="AB23" i="3"/>
  <c r="AB41" i="3"/>
  <c r="Z3" i="3"/>
  <c r="AB3" i="3" s="1"/>
  <c r="AB14" i="3" l="1"/>
</calcChain>
</file>

<file path=xl/sharedStrings.xml><?xml version="1.0" encoding="utf-8"?>
<sst xmlns="http://schemas.openxmlformats.org/spreadsheetml/2006/main" count="445" uniqueCount="242">
  <si>
    <t>Results - Official</t>
  </si>
  <si>
    <t>Four Men</t>
  </si>
  <si>
    <t>Pairs Men</t>
  </si>
  <si>
    <t>Solo Men</t>
  </si>
  <si>
    <t>Nickel Nuts</t>
  </si>
  <si>
    <t>Voyageurs Ski Team</t>
  </si>
  <si>
    <t>Dan Whalen</t>
  </si>
  <si>
    <t>Long Lakers</t>
  </si>
  <si>
    <t>Don't Let Dan Beat Us</t>
  </si>
  <si>
    <t>Owen Dobson</t>
  </si>
  <si>
    <t>Sunday  Dinner</t>
  </si>
  <si>
    <t>Knights Duo</t>
  </si>
  <si>
    <t>Clinton Lahnalampi</t>
  </si>
  <si>
    <t>Not Dead Yet 2.0</t>
  </si>
  <si>
    <t>Fraser Thomson</t>
  </si>
  <si>
    <t>PAK on a Different Attack</t>
  </si>
  <si>
    <t>Pairs Mixed</t>
  </si>
  <si>
    <t>Brian O'Neill</t>
  </si>
  <si>
    <t>Moonlight Express</t>
  </si>
  <si>
    <t>M&amp;M</t>
  </si>
  <si>
    <t>Thomas Gore</t>
  </si>
  <si>
    <t>Hunter Street Blues</t>
  </si>
  <si>
    <t>Heltor Skeltor</t>
  </si>
  <si>
    <t>Corey Lacroix</t>
  </si>
  <si>
    <t>Windsor Prete</t>
  </si>
  <si>
    <t>Celtic Thunder</t>
  </si>
  <si>
    <t>Todd Withers</t>
  </si>
  <si>
    <t>McRoos</t>
  </si>
  <si>
    <t>Kristian Bischoff</t>
  </si>
  <si>
    <t>Four Mixed</t>
  </si>
  <si>
    <t>Roosters and Chicks</t>
  </si>
  <si>
    <t>Pairs Women</t>
  </si>
  <si>
    <t>Solo Women</t>
  </si>
  <si>
    <t>Cambrian Quad Crushers</t>
  </si>
  <si>
    <t>FalCon Friends</t>
  </si>
  <si>
    <t>Sara McIlraith</t>
  </si>
  <si>
    <t>Scrambled Legs</t>
  </si>
  <si>
    <t>Who let the dawgs out</t>
  </si>
  <si>
    <t>Maija Nener</t>
  </si>
  <si>
    <t>Quad Goal</t>
  </si>
  <si>
    <t>Finlay Cuza</t>
  </si>
  <si>
    <t>LADS</t>
  </si>
  <si>
    <t>Gracie Dale</t>
  </si>
  <si>
    <t>Chafing our Dreams</t>
  </si>
  <si>
    <t>Jessica Lonsdale</t>
  </si>
  <si>
    <t>Scenic Routers</t>
  </si>
  <si>
    <t>Cara Whalen</t>
  </si>
  <si>
    <t>Kalia Pharand</t>
  </si>
  <si>
    <t>Four Women</t>
  </si>
  <si>
    <t>Nancy Cote Pharand</t>
  </si>
  <si>
    <t>Wheelie Good</t>
  </si>
  <si>
    <t>Lisa Goudreau</t>
  </si>
  <si>
    <t>Three hens and a chick</t>
  </si>
  <si>
    <t>Beaton BBs</t>
  </si>
  <si>
    <t>Bib</t>
  </si>
  <si>
    <t>Category</t>
  </si>
  <si>
    <t>Team Name</t>
  </si>
  <si>
    <t>Swimmer</t>
  </si>
  <si>
    <t>Enter
Time Here</t>
  </si>
  <si>
    <t>Swim 
Split</t>
  </si>
  <si>
    <t>Cyclist</t>
  </si>
  <si>
    <t>Enter 
Time Here</t>
  </si>
  <si>
    <t>Enter Train Delay</t>
  </si>
  <si>
    <t>Adj Race Time</t>
  </si>
  <si>
    <t>Bike 
Split</t>
  </si>
  <si>
    <t>Paddler</t>
  </si>
  <si>
    <t>Paddle
 Split</t>
  </si>
  <si>
    <t>Runner</t>
  </si>
  <si>
    <t>Enter Time Here</t>
  </si>
  <si>
    <t>Run Split</t>
  </si>
  <si>
    <t>Total Time</t>
  </si>
  <si>
    <t>Beaton Classic PAIRS - Co-Ed</t>
  </si>
  <si>
    <t>601 - Meghan McCue</t>
  </si>
  <si>
    <t>601 - Colin Roos</t>
  </si>
  <si>
    <t>Beaton Classic FOURS - Men</t>
  </si>
  <si>
    <t>602 - James Bertrim</t>
  </si>
  <si>
    <t>602 - Jody Waddell</t>
  </si>
  <si>
    <t>602 - Kirk Petroski</t>
  </si>
  <si>
    <t>602 - Jonas Petroski</t>
  </si>
  <si>
    <t>Beaton Classic FOURS - Women</t>
  </si>
  <si>
    <t>603 - Michele Kendall</t>
  </si>
  <si>
    <t>603 - Karen Renout</t>
  </si>
  <si>
    <t>603 - Karen Broughton</t>
  </si>
  <si>
    <t>603 - Erin Kendall</t>
  </si>
  <si>
    <t>Beaton Classic FOURS - Co-Ed</t>
  </si>
  <si>
    <t>604 - Romana Benoit</t>
  </si>
  <si>
    <t>604 - Eric Kim</t>
  </si>
  <si>
    <t>604 - John Kosar</t>
  </si>
  <si>
    <t>604 - Danika Potvin</t>
  </si>
  <si>
    <t>605 - Jeffrey Paul</t>
  </si>
  <si>
    <t>605 - Geoffrey Helluin</t>
  </si>
  <si>
    <t>605 - Rob Gregoris</t>
  </si>
  <si>
    <t>605 - Aurel Fox</t>
  </si>
  <si>
    <t>Beaton Classic SOLO Women</t>
  </si>
  <si>
    <t>606 - Lisa Goudreau</t>
  </si>
  <si>
    <t>607 - Johanna Westby</t>
  </si>
  <si>
    <t>607 - Rachel Steels</t>
  </si>
  <si>
    <t>607 - Christine Spence</t>
  </si>
  <si>
    <t>607 - Jeremy Potter</t>
  </si>
  <si>
    <t>608 - Alex Hann</t>
  </si>
  <si>
    <t>608 - Leticia Da Silva</t>
  </si>
  <si>
    <t>608 - Dane Gibeault</t>
  </si>
  <si>
    <t>608 - Lea Maki</t>
  </si>
  <si>
    <t>609 - Chantal Laakso</t>
  </si>
  <si>
    <t>609 - Steven Gonder</t>
  </si>
  <si>
    <t>609 - Adelle Davey</t>
  </si>
  <si>
    <t>609 - Benjamin Davey</t>
  </si>
  <si>
    <t>610 - Joelle Neill</t>
  </si>
  <si>
    <t>610 - Scott Dutrisac</t>
  </si>
  <si>
    <t>610 - Ryan Neill</t>
  </si>
  <si>
    <t>610 - Hannah Petingola</t>
  </si>
  <si>
    <t>611 - Lawrie Oliphant</t>
  </si>
  <si>
    <t>611 - Wanda Dewulf</t>
  </si>
  <si>
    <t>611 - Scott Hopkins</t>
  </si>
  <si>
    <t>611 - Ania Derecka</t>
  </si>
  <si>
    <t>612 - Serge Loiselle</t>
  </si>
  <si>
    <t>612 - James Larmer</t>
  </si>
  <si>
    <t>612 - John Larmer</t>
  </si>
  <si>
    <t>613 - Kelly Thompson</t>
  </si>
  <si>
    <t>613 - Sean Thompson</t>
  </si>
  <si>
    <t>613 - Megan Richer</t>
  </si>
  <si>
    <t>614 - Helen Dyke</t>
  </si>
  <si>
    <t>614 - Hector Loiselle</t>
  </si>
  <si>
    <t>615 - Donna Smrek</t>
  </si>
  <si>
    <t>615 - Yvonne Marrello</t>
  </si>
  <si>
    <t>615 - Helen Bobiwash</t>
  </si>
  <si>
    <t>616 - Carol Mourre</t>
  </si>
  <si>
    <t>616 - Megan Bischoff</t>
  </si>
  <si>
    <t>616 - Suzanne Halet</t>
  </si>
  <si>
    <t>616 - Lisanne Gauld</t>
  </si>
  <si>
    <t>Beaton Classic PAIRS - Men</t>
  </si>
  <si>
    <t>617 - Kaeden Ward</t>
  </si>
  <si>
    <t>617 - Colin Ward</t>
  </si>
  <si>
    <t>Beaton Classic PAIRS - Women</t>
  </si>
  <si>
    <t>618 - Julie Falvo</t>
  </si>
  <si>
    <t>618 - Linda Conroy</t>
  </si>
  <si>
    <t>619 - Paul Matte</t>
  </si>
  <si>
    <t>619 - Stacy Halonen</t>
  </si>
  <si>
    <t>619 - Robert Marcolini</t>
  </si>
  <si>
    <t>619 - Shelley Walushka</t>
  </si>
  <si>
    <t>620 - Lara Thompson</t>
  </si>
  <si>
    <t>620 - Drew Thompson</t>
  </si>
  <si>
    <t>621 - Ewan Duncan</t>
  </si>
  <si>
    <t>621 - Macarthur Young</t>
  </si>
  <si>
    <t>621 - Craig Duncan</t>
  </si>
  <si>
    <t>621 - Cameron Young</t>
  </si>
  <si>
    <t>622 - Hillory Speck</t>
  </si>
  <si>
    <t>622 - Cathy Heffernan</t>
  </si>
  <si>
    <t>622 - Straun Frederiksen</t>
  </si>
  <si>
    <t>622 - Lisa Zych</t>
  </si>
  <si>
    <t>623 - Laydon Bursey</t>
  </si>
  <si>
    <t>623 - Lucas Jones</t>
  </si>
  <si>
    <t>624 - Mike Commito</t>
  </si>
  <si>
    <t>624 - Richard Bradley</t>
  </si>
  <si>
    <t>624 - Glen Young Gregoris</t>
  </si>
  <si>
    <t>624 - Kristofer Cacciotti</t>
  </si>
  <si>
    <t>625 - Gracie Dale</t>
  </si>
  <si>
    <t>Beaton Classic SOLO Men</t>
  </si>
  <si>
    <t>626 - Dan Whalen</t>
  </si>
  <si>
    <t>627 - Corey Lacroix</t>
  </si>
  <si>
    <t>628 - Owen Dobson</t>
  </si>
  <si>
    <t>629 - Sara McIlraith</t>
  </si>
  <si>
    <t>630 - Maija Nener</t>
  </si>
  <si>
    <t>631 - Cara Whalen</t>
  </si>
  <si>
    <t>632 - Finlay Cuza</t>
  </si>
  <si>
    <t>633 - Todd Withers</t>
  </si>
  <si>
    <t>634 - Thomas Gore</t>
  </si>
  <si>
    <t>635 - Fraser Thomson</t>
  </si>
  <si>
    <t>636 - Nancy Cote Pharand</t>
  </si>
  <si>
    <t>637 - Kalia Pharand</t>
  </si>
  <si>
    <t>638 - Jessica Lonsdale</t>
  </si>
  <si>
    <t>639 - Kristian Bischoff</t>
  </si>
  <si>
    <t>640 - Clinton Lahnalampi</t>
  </si>
  <si>
    <t>641 - Noah Rioux</t>
  </si>
  <si>
    <t>641 - Marc Larochelle</t>
  </si>
  <si>
    <t>641 - Marc Rioux</t>
  </si>
  <si>
    <t>642 - Sara Swartz</t>
  </si>
  <si>
    <t>642 - Sidney Skrobot</t>
  </si>
  <si>
    <t>643 - Nolan Kuhlberg</t>
  </si>
  <si>
    <t>643 - Shiloh Sauve</t>
  </si>
  <si>
    <t>644 - Marja Frederiksen</t>
  </si>
  <si>
    <t>644 - Matthew Cameron</t>
  </si>
  <si>
    <t>645 - Brian O'Neill</t>
  </si>
  <si>
    <t>Train Delay</t>
  </si>
  <si>
    <t>Swim Rank</t>
  </si>
  <si>
    <t>Place Overall</t>
  </si>
  <si>
    <t>Bike Rank</t>
  </si>
  <si>
    <t>Gross</t>
  </si>
  <si>
    <t>Paddle Rank</t>
  </si>
  <si>
    <t>Run Rank</t>
  </si>
  <si>
    <t>Dairy Queen Kids Triathlon Results</t>
  </si>
  <si>
    <t>Name</t>
  </si>
  <si>
    <t>Sex</t>
  </si>
  <si>
    <t>M</t>
  </si>
  <si>
    <t>F</t>
  </si>
  <si>
    <t>DNS</t>
  </si>
  <si>
    <t>DNF?</t>
  </si>
  <si>
    <t>618-K</t>
  </si>
  <si>
    <t>Kids 10 and older</t>
  </si>
  <si>
    <t>618-K - Brody Larochelle</t>
  </si>
  <si>
    <t>603-K</t>
  </si>
  <si>
    <t>603-K - Max Gervais</t>
  </si>
  <si>
    <t>619-K</t>
  </si>
  <si>
    <t>619-K - Isaac Whalen</t>
  </si>
  <si>
    <t>609-K</t>
  </si>
  <si>
    <t>609-K - Lauren Westby</t>
  </si>
  <si>
    <t>602-K</t>
  </si>
  <si>
    <t>602-K - Simone Thompson</t>
  </si>
  <si>
    <t>617-K</t>
  </si>
  <si>
    <t>617-K - Jack Beyers</t>
  </si>
  <si>
    <t>607-K</t>
  </si>
  <si>
    <t>607-K - Isaac Laakso</t>
  </si>
  <si>
    <t>601-K</t>
  </si>
  <si>
    <t>601-K - Mercia Thompson</t>
  </si>
  <si>
    <t>611-K</t>
  </si>
  <si>
    <t>611-K - Caleb Kolari</t>
  </si>
  <si>
    <t>606-K</t>
  </si>
  <si>
    <t>606-K - Aaron Laakso</t>
  </si>
  <si>
    <t>604-K</t>
  </si>
  <si>
    <t>604-K - Andele Hefer</t>
  </si>
  <si>
    <t>620-K</t>
  </si>
  <si>
    <t>620-K - Alana Whalen</t>
  </si>
  <si>
    <t>605-K</t>
  </si>
  <si>
    <t>Kids 9 and under</t>
  </si>
  <si>
    <t>605-K - Julie Laakso</t>
  </si>
  <si>
    <t>621-1</t>
  </si>
  <si>
    <t>621-K - Tessa Loiselle</t>
  </si>
  <si>
    <t>613-K</t>
  </si>
  <si>
    <t>613-K - Joshua Kolari</t>
  </si>
  <si>
    <t>616-K</t>
  </si>
  <si>
    <t>616-K - Ryker Legault</t>
  </si>
  <si>
    <t>612-K</t>
  </si>
  <si>
    <t>612-K - Rachel Kolari</t>
  </si>
  <si>
    <t>608-K</t>
  </si>
  <si>
    <t>608-K - Troy Boyd</t>
  </si>
  <si>
    <t>610-K</t>
  </si>
  <si>
    <t>610-K - Emmie Kolari</t>
  </si>
  <si>
    <t>614-K</t>
  </si>
  <si>
    <t>614-K - Noah Snider</t>
  </si>
  <si>
    <t>615-K</t>
  </si>
  <si>
    <t>615-K - Luca Snider</t>
  </si>
  <si>
    <t xml:space="preserve">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</si>
</sst>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2"/>
      <name val="Arial"/>
      <family val="2"/>
    </font>
    <font>
      <sz val="12"/>
      <color theme="1"/>
      <name val="Aptos Narrow"/>
      <family val="2"/>
      <scheme val="minor"/>
    </font>
    <font>
      <sz val="12"/>
      <name val="Arial"/>
      <family val="2"/>
    </font>
    <font>
      <sz val="20"/>
      <color theme="1"/>
      <name val="Aptos Narrow"/>
      <family val="2"/>
      <scheme val="minor"/>
    </font>
    <font>
      <sz val="20"/>
      <color rgb="FF002060"/>
      <name val="Aptos Narrow"/>
      <family val="2"/>
      <scheme val="minor"/>
    </font>
    <font>
      <sz val="20"/>
      <color rgb="FF00B050"/>
      <name val="Aptos Narrow"/>
      <family val="2"/>
      <scheme val="minor"/>
    </font>
    <font>
      <sz val="20"/>
      <color theme="5" tint="-0.249977111117893"/>
      <name val="Aptos Narrow"/>
      <family val="2"/>
      <scheme val="minor"/>
    </font>
    <font>
      <sz val="20"/>
      <color theme="8" tint="-0.249977111117893"/>
      <name val="Aptos Narrow"/>
      <family val="2"/>
      <scheme val="minor"/>
    </font>
    <font>
      <b/>
      <sz val="20"/>
      <color indexed="8"/>
      <name val="Arial"/>
      <family val="2"/>
    </font>
    <font>
      <sz val="12"/>
      <color indexed="8"/>
      <name val="Arial"/>
      <family val="2"/>
    </font>
    <font>
      <sz val="14"/>
      <color rgb="FFFF0066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4" xfId="0" applyFont="1" applyBorder="1" applyAlignment="1">
      <alignment vertical="center"/>
    </xf>
    <xf numFmtId="21" fontId="4" fillId="0" borderId="5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/>
    </xf>
    <xf numFmtId="21" fontId="4" fillId="0" borderId="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wrapText="1" shrinkToFit="1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4" fillId="0" borderId="0" xfId="0" applyFont="1"/>
    <xf numFmtId="21" fontId="11" fillId="0" borderId="5" xfId="0" applyNumberFormat="1" applyFont="1" applyBorder="1" applyAlignment="1">
      <alignment horizontal="center"/>
    </xf>
    <xf numFmtId="21" fontId="5" fillId="4" borderId="5" xfId="0" applyNumberFormat="1" applyFont="1" applyFill="1" applyBorder="1" applyAlignment="1">
      <alignment horizontal="center" shrinkToFit="1"/>
    </xf>
    <xf numFmtId="46" fontId="12" fillId="0" borderId="5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 applyProtection="1">
      <alignment shrinkToFit="1"/>
      <protection locked="0"/>
    </xf>
    <xf numFmtId="0" fontId="5" fillId="0" borderId="0" xfId="0" applyFont="1" applyAlignment="1" applyProtection="1">
      <alignment horizontal="center" shrinkToFit="1"/>
      <protection locked="0"/>
    </xf>
    <xf numFmtId="21" fontId="5" fillId="0" borderId="0" xfId="0" applyNumberFormat="1" applyFont="1" applyAlignment="1" applyProtection="1">
      <alignment shrinkToFit="1"/>
      <protection locked="0"/>
    </xf>
    <xf numFmtId="0" fontId="3" fillId="0" borderId="5" xfId="0" applyFont="1" applyBorder="1" applyAlignment="1">
      <alignment horizontal="center" wrapText="1" shrinkToFit="1"/>
    </xf>
    <xf numFmtId="21" fontId="3" fillId="0" borderId="5" xfId="0" applyNumberFormat="1" applyFont="1" applyBorder="1" applyAlignment="1">
      <alignment horizontal="center" wrapText="1" shrinkToFit="1"/>
    </xf>
    <xf numFmtId="0" fontId="5" fillId="4" borderId="5" xfId="0" applyFont="1" applyFill="1" applyBorder="1" applyAlignment="1">
      <alignment horizontal="center" shrinkToFit="1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21" fontId="11" fillId="0" borderId="10" xfId="0" applyNumberFormat="1" applyFont="1" applyBorder="1" applyAlignment="1">
      <alignment horizontal="center"/>
    </xf>
    <xf numFmtId="21" fontId="5" fillId="4" borderId="10" xfId="0" applyNumberFormat="1" applyFont="1" applyFill="1" applyBorder="1" applyAlignment="1">
      <alignment horizontal="center" shrinkToFit="1"/>
    </xf>
    <xf numFmtId="0" fontId="5" fillId="4" borderId="10" xfId="0" applyFont="1" applyFill="1" applyBorder="1" applyAlignment="1">
      <alignment horizontal="center" shrinkToFit="1"/>
    </xf>
    <xf numFmtId="46" fontId="12" fillId="0" borderId="10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12" fillId="0" borderId="1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21" fontId="14" fillId="0" borderId="0" xfId="0" applyNumberFormat="1" applyFont="1" applyAlignment="1">
      <alignment horizontal="center" shrinkToFit="1"/>
    </xf>
    <xf numFmtId="0" fontId="1" fillId="0" borderId="0" xfId="0" applyFont="1"/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79ECF-346F-4AC9-A864-1E41F405FE47}">
  <sheetPr>
    <tabColor theme="9" tint="0.39997558519241921"/>
  </sheetPr>
  <dimension ref="A1:AC47"/>
  <sheetViews>
    <sheetView showGridLines="0" tabSelected="1" zoomScale="70" workbookViewId="0">
      <selection activeCell="C11" sqref="C11"/>
    </sheetView>
  </sheetViews>
  <sheetFormatPr defaultColWidth="9.140625" defaultRowHeight="15.75" x14ac:dyDescent="0.25"/>
  <cols>
    <col min="1" max="1" width="9.140625" style="20"/>
    <col min="2" max="2" width="31.28515625" style="10" bestFit="1" customWidth="1"/>
    <col min="3" max="3" width="24.7109375" style="10" bestFit="1" customWidth="1"/>
    <col min="4" max="4" width="25.85546875" style="10" customWidth="1"/>
    <col min="5" max="5" width="16.42578125" style="21" hidden="1" customWidth="1"/>
    <col min="6" max="6" width="13.28515625" style="22" customWidth="1"/>
    <col min="7" max="7" width="8.28515625" style="22" customWidth="1"/>
    <col min="8" max="8" width="24.5703125" style="10" customWidth="1"/>
    <col min="9" max="9" width="17.85546875" style="21" hidden="1" customWidth="1"/>
    <col min="10" max="10" width="8.140625" style="21" customWidth="1"/>
    <col min="11" max="11" width="14.28515625" style="23" hidden="1" customWidth="1"/>
    <col min="12" max="12" width="8.140625" style="23" bestFit="1" customWidth="1"/>
    <col min="13" max="13" width="10.7109375" style="23" hidden="1" customWidth="1"/>
    <col min="14" max="14" width="8.140625" style="23" customWidth="1"/>
    <col min="15" max="15" width="13.28515625" style="22" customWidth="1"/>
    <col min="16" max="16" width="28" style="10" customWidth="1"/>
    <col min="17" max="17" width="17.42578125" style="21" hidden="1" customWidth="1"/>
    <col min="18" max="18" width="8.140625" style="21" hidden="1" customWidth="1"/>
    <col min="19" max="19" width="10.28515625" style="21" hidden="1" customWidth="1"/>
    <col min="20" max="20" width="15.42578125" style="21" customWidth="1"/>
    <col min="21" max="21" width="10.28515625" style="21" customWidth="1"/>
    <col min="22" max="22" width="27.85546875" style="10" customWidth="1"/>
    <col min="23" max="23" width="18.28515625" style="21" hidden="1" customWidth="1"/>
    <col min="24" max="24" width="8.140625" style="21" hidden="1" customWidth="1"/>
    <col min="25" max="25" width="14" style="21" hidden="1" customWidth="1"/>
    <col min="26" max="26" width="11.28515625" style="21" bestFit="1" customWidth="1"/>
    <col min="27" max="27" width="11.28515625" style="21" customWidth="1"/>
    <col min="28" max="28" width="15.7109375" style="21" customWidth="1"/>
    <col min="29" max="29" width="10.140625" style="21" customWidth="1"/>
    <col min="30" max="16384" width="9.140625" style="10"/>
  </cols>
  <sheetData>
    <row r="1" spans="1:29" s="15" customFormat="1" ht="38.1" customHeight="1" x14ac:dyDescent="0.25">
      <c r="A1" s="14"/>
      <c r="C1" s="16"/>
      <c r="E1" s="17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7"/>
      <c r="T1" s="17"/>
      <c r="U1" s="17"/>
      <c r="W1" s="17"/>
      <c r="X1" s="17"/>
      <c r="Y1" s="17"/>
      <c r="Z1" s="17"/>
      <c r="AA1" s="17"/>
      <c r="AB1" s="17"/>
      <c r="AC1" s="17"/>
    </row>
    <row r="2" spans="1:29" s="19" customFormat="1" ht="46.5" customHeight="1" x14ac:dyDescent="0.4">
      <c r="A2" s="33" t="s">
        <v>54</v>
      </c>
      <c r="B2" s="34" t="s">
        <v>55</v>
      </c>
      <c r="C2" s="34" t="s">
        <v>56</v>
      </c>
      <c r="D2" s="35" t="s">
        <v>57</v>
      </c>
      <c r="E2" s="7" t="s">
        <v>58</v>
      </c>
      <c r="F2" s="24" t="s">
        <v>59</v>
      </c>
      <c r="G2" s="24" t="s">
        <v>184</v>
      </c>
      <c r="H2" s="36" t="s">
        <v>60</v>
      </c>
      <c r="I2" s="24" t="s">
        <v>61</v>
      </c>
      <c r="J2" s="24" t="s">
        <v>187</v>
      </c>
      <c r="K2" s="25" t="s">
        <v>62</v>
      </c>
      <c r="L2" s="25" t="s">
        <v>183</v>
      </c>
      <c r="M2" s="24" t="s">
        <v>63</v>
      </c>
      <c r="N2" s="24" t="s">
        <v>186</v>
      </c>
      <c r="O2" s="24" t="s">
        <v>64</v>
      </c>
      <c r="P2" s="37" t="s">
        <v>65</v>
      </c>
      <c r="Q2" s="37" t="s">
        <v>65</v>
      </c>
      <c r="R2" s="37" t="s">
        <v>65</v>
      </c>
      <c r="S2" s="37" t="s">
        <v>65</v>
      </c>
      <c r="T2" s="24" t="s">
        <v>66</v>
      </c>
      <c r="U2" s="24" t="s">
        <v>188</v>
      </c>
      <c r="V2" s="38" t="s">
        <v>67</v>
      </c>
      <c r="W2" s="24" t="s">
        <v>68</v>
      </c>
      <c r="X2" s="24"/>
      <c r="Y2" s="24" t="s">
        <v>63</v>
      </c>
      <c r="Z2" s="24" t="s">
        <v>69</v>
      </c>
      <c r="AA2" s="24" t="s">
        <v>189</v>
      </c>
      <c r="AB2" s="24" t="s">
        <v>70</v>
      </c>
      <c r="AC2" s="24" t="s">
        <v>185</v>
      </c>
    </row>
    <row r="3" spans="1:29" ht="26.25" x14ac:dyDescent="0.4">
      <c r="A3" s="27">
        <v>605</v>
      </c>
      <c r="B3" s="28" t="s">
        <v>74</v>
      </c>
      <c r="C3" s="28" t="s">
        <v>4</v>
      </c>
      <c r="D3" s="28" t="s">
        <v>89</v>
      </c>
      <c r="E3" s="29">
        <v>1444</v>
      </c>
      <c r="F3" s="30">
        <f t="shared" ref="F3:F47" si="0">1*TEXT(E3,"00\:00\:00")</f>
        <v>1.0231481481481482E-2</v>
      </c>
      <c r="G3" s="31">
        <v>6</v>
      </c>
      <c r="H3" s="28" t="s">
        <v>90</v>
      </c>
      <c r="I3" s="29">
        <v>5545</v>
      </c>
      <c r="J3" s="30">
        <f t="shared" ref="J3:J47" si="1">1*TEXT(I3,"00\:00\:00")-F3</f>
        <v>2.8483796296296299E-2</v>
      </c>
      <c r="K3" s="29"/>
      <c r="L3" s="30">
        <f t="shared" ref="L3:L47" si="2">1*TEXT(K3,"00\:00\:00")</f>
        <v>0</v>
      </c>
      <c r="M3" s="32">
        <f t="shared" ref="M3:M47" si="3">J3-L3</f>
        <v>2.8483796296296299E-2</v>
      </c>
      <c r="N3" s="39">
        <v>2</v>
      </c>
      <c r="O3" s="30">
        <f t="shared" ref="O3:O47" si="4">M3</f>
        <v>2.8483796296296299E-2</v>
      </c>
      <c r="P3" s="28" t="s">
        <v>91</v>
      </c>
      <c r="Q3" s="29">
        <v>12417</v>
      </c>
      <c r="R3" s="30">
        <f t="shared" ref="R3:R47" si="5">1*TEXT(Q3,"00\:00\:00")</f>
        <v>5.8530092592592592E-2</v>
      </c>
      <c r="S3" s="32">
        <f t="shared" ref="S3:S47" si="6">R3-L3</f>
        <v>5.8530092592592592E-2</v>
      </c>
      <c r="T3" s="30">
        <f t="shared" ref="T3:T47" si="7">S3-O3-F3</f>
        <v>1.9814814814814813E-2</v>
      </c>
      <c r="U3" s="31">
        <v>1</v>
      </c>
      <c r="V3" s="28" t="s">
        <v>92</v>
      </c>
      <c r="W3" s="29">
        <v>15210</v>
      </c>
      <c r="X3" s="30">
        <f t="shared" ref="X3:X47" si="8">1*TEXT(W3,"00\:00\:00")</f>
        <v>7.7893518518518515E-2</v>
      </c>
      <c r="Y3" s="32">
        <f t="shared" ref="Y3:Y47" si="9">X3-L3</f>
        <v>7.7893518518518515E-2</v>
      </c>
      <c r="Z3" s="30">
        <f t="shared" ref="Z3:Z47" si="10">Y3-T3-O3-F3</f>
        <v>1.9363425925925923E-2</v>
      </c>
      <c r="AA3" s="31">
        <v>4</v>
      </c>
      <c r="AB3" s="32">
        <f t="shared" ref="AB3:AB47" si="11">F3+O3+T3+Z3</f>
        <v>7.7893518518518515E-2</v>
      </c>
      <c r="AC3" s="39">
        <v>1</v>
      </c>
    </row>
    <row r="4" spans="1:29" ht="26.25" x14ac:dyDescent="0.4">
      <c r="A4" s="8">
        <v>602</v>
      </c>
      <c r="B4" s="9" t="s">
        <v>74</v>
      </c>
      <c r="C4" s="9" t="s">
        <v>7</v>
      </c>
      <c r="D4" s="9" t="s">
        <v>75</v>
      </c>
      <c r="E4" s="11">
        <v>1201</v>
      </c>
      <c r="F4" s="12">
        <f t="shared" si="0"/>
        <v>8.3449074074074068E-3</v>
      </c>
      <c r="G4" s="26">
        <v>1</v>
      </c>
      <c r="H4" s="9" t="s">
        <v>76</v>
      </c>
      <c r="I4" s="11">
        <v>5452</v>
      </c>
      <c r="J4" s="30">
        <f t="shared" si="1"/>
        <v>2.9756944444444447E-2</v>
      </c>
      <c r="K4" s="11"/>
      <c r="L4" s="12">
        <f t="shared" si="2"/>
        <v>0</v>
      </c>
      <c r="M4" s="13">
        <f t="shared" si="3"/>
        <v>2.9756944444444447E-2</v>
      </c>
      <c r="N4" s="39">
        <v>5</v>
      </c>
      <c r="O4" s="30">
        <f t="shared" si="4"/>
        <v>2.9756944444444447E-2</v>
      </c>
      <c r="P4" s="9" t="s">
        <v>77</v>
      </c>
      <c r="Q4" s="11">
        <v>12517</v>
      </c>
      <c r="R4" s="12">
        <f t="shared" si="5"/>
        <v>5.9224537037037034E-2</v>
      </c>
      <c r="S4" s="13">
        <f t="shared" si="6"/>
        <v>5.9224537037037034E-2</v>
      </c>
      <c r="T4" s="12">
        <f t="shared" si="7"/>
        <v>2.1122685185185182E-2</v>
      </c>
      <c r="U4" s="31">
        <v>3</v>
      </c>
      <c r="V4" s="9" t="s">
        <v>78</v>
      </c>
      <c r="W4" s="11">
        <v>15356</v>
      </c>
      <c r="X4" s="12">
        <f t="shared" si="8"/>
        <v>7.9120370370370369E-2</v>
      </c>
      <c r="Y4" s="13">
        <f t="shared" si="9"/>
        <v>7.9120370370370369E-2</v>
      </c>
      <c r="Z4" s="12">
        <f t="shared" si="10"/>
        <v>1.9895833333333335E-2</v>
      </c>
      <c r="AA4" s="26">
        <v>5</v>
      </c>
      <c r="AB4" s="13">
        <f t="shared" si="11"/>
        <v>7.9120370370370369E-2</v>
      </c>
      <c r="AC4" s="40">
        <v>2</v>
      </c>
    </row>
    <row r="5" spans="1:29" ht="26.25" x14ac:dyDescent="0.4">
      <c r="A5" s="8">
        <v>613</v>
      </c>
      <c r="B5" s="9" t="s">
        <v>74</v>
      </c>
      <c r="C5" s="9" t="s">
        <v>10</v>
      </c>
      <c r="D5" s="9" t="s">
        <v>118</v>
      </c>
      <c r="E5" s="11">
        <v>1428</v>
      </c>
      <c r="F5" s="12">
        <f t="shared" si="0"/>
        <v>1.0046296296296296E-2</v>
      </c>
      <c r="G5" s="26">
        <v>5</v>
      </c>
      <c r="H5" s="9" t="s">
        <v>118</v>
      </c>
      <c r="I5" s="11">
        <v>5550</v>
      </c>
      <c r="J5" s="30">
        <f t="shared" si="1"/>
        <v>2.8726851851851851E-2</v>
      </c>
      <c r="K5" s="11"/>
      <c r="L5" s="12">
        <f t="shared" si="2"/>
        <v>0</v>
      </c>
      <c r="M5" s="13">
        <f t="shared" si="3"/>
        <v>2.8726851851851851E-2</v>
      </c>
      <c r="N5" s="39">
        <v>3</v>
      </c>
      <c r="O5" s="30">
        <f t="shared" si="4"/>
        <v>2.8726851851851851E-2</v>
      </c>
      <c r="P5" s="9" t="s">
        <v>119</v>
      </c>
      <c r="Q5" s="11">
        <v>12853</v>
      </c>
      <c r="R5" s="12">
        <f t="shared" si="5"/>
        <v>6.1724537037037036E-2</v>
      </c>
      <c r="S5" s="13">
        <f t="shared" si="6"/>
        <v>6.1724537037037036E-2</v>
      </c>
      <c r="T5" s="12">
        <f t="shared" si="7"/>
        <v>2.2951388888888889E-2</v>
      </c>
      <c r="U5" s="31">
        <v>9</v>
      </c>
      <c r="V5" s="9" t="s">
        <v>120</v>
      </c>
      <c r="W5" s="11">
        <v>15800</v>
      </c>
      <c r="X5" s="12">
        <f t="shared" si="8"/>
        <v>8.1944444444444445E-2</v>
      </c>
      <c r="Y5" s="13">
        <f t="shared" si="9"/>
        <v>8.1944444444444445E-2</v>
      </c>
      <c r="Z5" s="12">
        <f t="shared" si="10"/>
        <v>2.0219907407407409E-2</v>
      </c>
      <c r="AA5" s="31">
        <v>8</v>
      </c>
      <c r="AB5" s="13">
        <f t="shared" si="11"/>
        <v>8.1944444444444445E-2</v>
      </c>
      <c r="AC5" s="40">
        <v>3</v>
      </c>
    </row>
    <row r="6" spans="1:29" ht="26.25" x14ac:dyDescent="0.4">
      <c r="A6" s="8">
        <v>612</v>
      </c>
      <c r="B6" s="9" t="s">
        <v>74</v>
      </c>
      <c r="C6" s="9" t="s">
        <v>13</v>
      </c>
      <c r="D6" s="9" t="s">
        <v>115</v>
      </c>
      <c r="E6" s="11">
        <v>1631</v>
      </c>
      <c r="F6" s="12">
        <f t="shared" si="0"/>
        <v>1.1469907407407408E-2</v>
      </c>
      <c r="G6" s="26">
        <v>9</v>
      </c>
      <c r="H6" s="9" t="s">
        <v>116</v>
      </c>
      <c r="I6" s="11">
        <v>10214</v>
      </c>
      <c r="J6" s="30">
        <f t="shared" si="1"/>
        <v>3.1747685185185184E-2</v>
      </c>
      <c r="K6" s="11">
        <v>515</v>
      </c>
      <c r="L6" s="12">
        <f t="shared" si="2"/>
        <v>3.6458333333333334E-3</v>
      </c>
      <c r="M6" s="13">
        <f t="shared" si="3"/>
        <v>2.810185185185185E-2</v>
      </c>
      <c r="N6" s="39">
        <v>1</v>
      </c>
      <c r="O6" s="30">
        <f t="shared" si="4"/>
        <v>2.810185185185185E-2</v>
      </c>
      <c r="P6" s="9" t="s">
        <v>117</v>
      </c>
      <c r="Q6" s="11">
        <v>13410</v>
      </c>
      <c r="R6" s="12">
        <f t="shared" si="5"/>
        <v>6.5393518518518517E-2</v>
      </c>
      <c r="S6" s="13">
        <f t="shared" si="6"/>
        <v>6.1747685185185183E-2</v>
      </c>
      <c r="T6" s="12">
        <f t="shared" si="7"/>
        <v>2.2175925925925925E-2</v>
      </c>
      <c r="U6" s="31">
        <v>5</v>
      </c>
      <c r="V6" s="9" t="s">
        <v>116</v>
      </c>
      <c r="W6" s="11">
        <v>20517</v>
      </c>
      <c r="X6" s="12">
        <f t="shared" si="8"/>
        <v>8.700231481481481E-2</v>
      </c>
      <c r="Y6" s="13">
        <f t="shared" si="9"/>
        <v>8.3356481481481476E-2</v>
      </c>
      <c r="Z6" s="12">
        <f t="shared" si="10"/>
        <v>2.1608796296296293E-2</v>
      </c>
      <c r="AA6" s="26">
        <v>11</v>
      </c>
      <c r="AB6" s="13">
        <f t="shared" si="11"/>
        <v>8.3356481481481476E-2</v>
      </c>
      <c r="AC6" s="39">
        <v>4</v>
      </c>
    </row>
    <row r="7" spans="1:29" ht="26.25" x14ac:dyDescent="0.4">
      <c r="A7" s="8">
        <v>623</v>
      </c>
      <c r="B7" s="9" t="s">
        <v>130</v>
      </c>
      <c r="C7" s="9" t="s">
        <v>5</v>
      </c>
      <c r="D7" s="9" t="s">
        <v>150</v>
      </c>
      <c r="E7" s="11">
        <v>1637</v>
      </c>
      <c r="F7" s="12">
        <f t="shared" si="0"/>
        <v>1.1539351851851851E-2</v>
      </c>
      <c r="G7" s="26">
        <v>10</v>
      </c>
      <c r="H7" s="9" t="s">
        <v>151</v>
      </c>
      <c r="I7" s="11">
        <v>10528</v>
      </c>
      <c r="J7" s="30">
        <f t="shared" si="1"/>
        <v>3.3923611111111113E-2</v>
      </c>
      <c r="K7" s="11">
        <v>500</v>
      </c>
      <c r="L7" s="12">
        <f t="shared" si="2"/>
        <v>3.472222222222222E-3</v>
      </c>
      <c r="M7" s="13">
        <f t="shared" si="3"/>
        <v>3.0451388888888889E-2</v>
      </c>
      <c r="N7" s="39">
        <v>7</v>
      </c>
      <c r="O7" s="30">
        <f t="shared" si="4"/>
        <v>3.0451388888888889E-2</v>
      </c>
      <c r="P7" s="9" t="s">
        <v>150</v>
      </c>
      <c r="Q7" s="11">
        <v>13901</v>
      </c>
      <c r="R7" s="12">
        <f t="shared" si="5"/>
        <v>6.8761574074074072E-2</v>
      </c>
      <c r="S7" s="13">
        <f t="shared" si="6"/>
        <v>6.5289351851851848E-2</v>
      </c>
      <c r="T7" s="12">
        <f t="shared" si="7"/>
        <v>2.329861111111111E-2</v>
      </c>
      <c r="U7" s="31">
        <v>12</v>
      </c>
      <c r="V7" s="9" t="s">
        <v>151</v>
      </c>
      <c r="W7" s="11">
        <v>20515</v>
      </c>
      <c r="X7" s="12">
        <f t="shared" si="8"/>
        <v>8.6979166666666663E-2</v>
      </c>
      <c r="Y7" s="13">
        <f t="shared" si="9"/>
        <v>8.3506944444444439E-2</v>
      </c>
      <c r="Z7" s="12">
        <f t="shared" si="10"/>
        <v>1.8217592592592591E-2</v>
      </c>
      <c r="AA7" s="31">
        <v>1</v>
      </c>
      <c r="AB7" s="13">
        <f t="shared" si="11"/>
        <v>8.3506944444444439E-2</v>
      </c>
      <c r="AC7" s="39">
        <v>5</v>
      </c>
    </row>
    <row r="8" spans="1:29" ht="26.25" x14ac:dyDescent="0.4">
      <c r="A8" s="8">
        <v>626</v>
      </c>
      <c r="B8" s="9" t="s">
        <v>157</v>
      </c>
      <c r="C8" s="9" t="s">
        <v>6</v>
      </c>
      <c r="D8" s="9" t="s">
        <v>158</v>
      </c>
      <c r="E8" s="11">
        <v>1859</v>
      </c>
      <c r="F8" s="12">
        <f t="shared" si="0"/>
        <v>1.3182870370370371E-2</v>
      </c>
      <c r="G8" s="26">
        <v>23</v>
      </c>
      <c r="H8" s="9" t="s">
        <v>158</v>
      </c>
      <c r="I8" s="11">
        <v>10333</v>
      </c>
      <c r="J8" s="30">
        <f t="shared" si="1"/>
        <v>3.0949074074074073E-2</v>
      </c>
      <c r="K8" s="11">
        <v>305</v>
      </c>
      <c r="L8" s="12">
        <f t="shared" si="2"/>
        <v>2.1412037037037038E-3</v>
      </c>
      <c r="M8" s="13">
        <f t="shared" si="3"/>
        <v>2.8807870370370369E-2</v>
      </c>
      <c r="N8" s="39">
        <v>4</v>
      </c>
      <c r="O8" s="30">
        <f t="shared" si="4"/>
        <v>2.8807870370370369E-2</v>
      </c>
      <c r="P8" s="9" t="s">
        <v>158</v>
      </c>
      <c r="Q8" s="11">
        <v>13607</v>
      </c>
      <c r="R8" s="12">
        <f t="shared" si="5"/>
        <v>6.6747685185185188E-2</v>
      </c>
      <c r="S8" s="13">
        <f t="shared" si="6"/>
        <v>6.4606481481481487E-2</v>
      </c>
      <c r="T8" s="12">
        <f t="shared" si="7"/>
        <v>2.2615740740740742E-2</v>
      </c>
      <c r="U8" s="31">
        <v>6</v>
      </c>
      <c r="V8" s="9" t="s">
        <v>158</v>
      </c>
      <c r="W8" s="11">
        <v>20452</v>
      </c>
      <c r="X8" s="12">
        <f t="shared" si="8"/>
        <v>8.6712962962962964E-2</v>
      </c>
      <c r="Y8" s="13">
        <f t="shared" si="9"/>
        <v>8.4571759259259263E-2</v>
      </c>
      <c r="Z8" s="12">
        <f t="shared" si="10"/>
        <v>1.9965277777777776E-2</v>
      </c>
      <c r="AA8" s="26">
        <v>6</v>
      </c>
      <c r="AB8" s="13">
        <f t="shared" si="11"/>
        <v>8.4571759259259263E-2</v>
      </c>
      <c r="AC8" s="40">
        <v>6</v>
      </c>
    </row>
    <row r="9" spans="1:29" ht="26.25" x14ac:dyDescent="0.4">
      <c r="A9" s="8">
        <v>641</v>
      </c>
      <c r="B9" s="9" t="s">
        <v>74</v>
      </c>
      <c r="C9" s="9" t="s">
        <v>15</v>
      </c>
      <c r="D9" s="9" t="s">
        <v>173</v>
      </c>
      <c r="E9" s="11">
        <v>1413</v>
      </c>
      <c r="F9" s="12">
        <f t="shared" si="0"/>
        <v>9.8726851851851857E-3</v>
      </c>
      <c r="G9" s="26">
        <v>3</v>
      </c>
      <c r="H9" s="9" t="s">
        <v>174</v>
      </c>
      <c r="I9" s="11">
        <v>5737</v>
      </c>
      <c r="J9" s="30">
        <f t="shared" si="1"/>
        <v>3.0138888888888889E-2</v>
      </c>
      <c r="K9" s="11"/>
      <c r="L9" s="12">
        <f t="shared" si="2"/>
        <v>0</v>
      </c>
      <c r="M9" s="13">
        <f t="shared" si="3"/>
        <v>3.0138888888888889E-2</v>
      </c>
      <c r="N9" s="39">
        <v>6</v>
      </c>
      <c r="O9" s="30">
        <f t="shared" si="4"/>
        <v>3.0138888888888889E-2</v>
      </c>
      <c r="P9" s="9" t="s">
        <v>175</v>
      </c>
      <c r="Q9" s="11">
        <v>12806</v>
      </c>
      <c r="R9" s="12">
        <f t="shared" si="5"/>
        <v>6.1180555555555557E-2</v>
      </c>
      <c r="S9" s="13">
        <f t="shared" si="6"/>
        <v>6.1180555555555557E-2</v>
      </c>
      <c r="T9" s="12">
        <f t="shared" si="7"/>
        <v>2.1168981481481483E-2</v>
      </c>
      <c r="U9" s="31">
        <v>4</v>
      </c>
      <c r="V9" s="9" t="s">
        <v>175</v>
      </c>
      <c r="W9" s="11">
        <v>20328</v>
      </c>
      <c r="X9" s="12">
        <f t="shared" si="8"/>
        <v>8.5740740740740742E-2</v>
      </c>
      <c r="Y9" s="13">
        <f t="shared" si="9"/>
        <v>8.5740740740740742E-2</v>
      </c>
      <c r="Z9" s="12">
        <f t="shared" si="10"/>
        <v>2.4560185185185185E-2</v>
      </c>
      <c r="AA9" s="31">
        <v>23</v>
      </c>
      <c r="AB9" s="13">
        <f t="shared" si="11"/>
        <v>8.5740740740740742E-2</v>
      </c>
      <c r="AC9" s="40">
        <v>7</v>
      </c>
    </row>
    <row r="10" spans="1:29" ht="26.25" x14ac:dyDescent="0.4">
      <c r="A10" s="8">
        <v>617</v>
      </c>
      <c r="B10" s="9" t="s">
        <v>130</v>
      </c>
      <c r="C10" s="9" t="s">
        <v>8</v>
      </c>
      <c r="D10" s="9" t="s">
        <v>131</v>
      </c>
      <c r="E10" s="11">
        <v>1606</v>
      </c>
      <c r="F10" s="12">
        <f t="shared" si="0"/>
        <v>1.1180555555555555E-2</v>
      </c>
      <c r="G10" s="26">
        <v>8</v>
      </c>
      <c r="H10" s="9" t="s">
        <v>132</v>
      </c>
      <c r="I10" s="11">
        <v>10918</v>
      </c>
      <c r="J10" s="30">
        <f t="shared" si="1"/>
        <v>3.6944444444444446E-2</v>
      </c>
      <c r="K10" s="11">
        <v>513</v>
      </c>
      <c r="L10" s="12">
        <f t="shared" si="2"/>
        <v>3.6226851851851854E-3</v>
      </c>
      <c r="M10" s="13">
        <f t="shared" si="3"/>
        <v>3.3321759259259259E-2</v>
      </c>
      <c r="N10" s="39">
        <v>14</v>
      </c>
      <c r="O10" s="30">
        <f t="shared" si="4"/>
        <v>3.3321759259259259E-2</v>
      </c>
      <c r="P10" s="9" t="s">
        <v>132</v>
      </c>
      <c r="Q10" s="11">
        <v>14234</v>
      </c>
      <c r="R10" s="12">
        <f t="shared" si="5"/>
        <v>7.1226851851851847E-2</v>
      </c>
      <c r="S10" s="13">
        <f t="shared" si="6"/>
        <v>6.760416666666666E-2</v>
      </c>
      <c r="T10" s="12">
        <f t="shared" si="7"/>
        <v>2.3101851851851846E-2</v>
      </c>
      <c r="U10" s="31">
        <v>10</v>
      </c>
      <c r="V10" s="9" t="s">
        <v>131</v>
      </c>
      <c r="W10" s="11">
        <v>21119</v>
      </c>
      <c r="X10" s="12">
        <f t="shared" si="8"/>
        <v>9.1192129629629623E-2</v>
      </c>
      <c r="Y10" s="13">
        <f t="shared" si="9"/>
        <v>8.7569444444444436E-2</v>
      </c>
      <c r="Z10" s="12">
        <f t="shared" si="10"/>
        <v>1.9965277777777776E-2</v>
      </c>
      <c r="AA10" s="26">
        <v>7</v>
      </c>
      <c r="AB10" s="13">
        <f t="shared" si="11"/>
        <v>8.7569444444444436E-2</v>
      </c>
      <c r="AC10" s="39">
        <v>8</v>
      </c>
    </row>
    <row r="11" spans="1:29" ht="26.25" x14ac:dyDescent="0.4">
      <c r="A11" s="8">
        <v>624</v>
      </c>
      <c r="B11" s="9" t="s">
        <v>74</v>
      </c>
      <c r="C11" s="9" t="s">
        <v>18</v>
      </c>
      <c r="D11" s="9" t="s">
        <v>152</v>
      </c>
      <c r="E11" s="11">
        <v>1415</v>
      </c>
      <c r="F11" s="12">
        <f t="shared" si="0"/>
        <v>9.8958333333333329E-3</v>
      </c>
      <c r="G11" s="26">
        <v>4</v>
      </c>
      <c r="H11" s="9" t="s">
        <v>153</v>
      </c>
      <c r="I11" s="11">
        <v>10221</v>
      </c>
      <c r="J11" s="30">
        <f t="shared" si="1"/>
        <v>3.3402777777777781E-2</v>
      </c>
      <c r="K11" s="11"/>
      <c r="L11" s="12">
        <f t="shared" si="2"/>
        <v>0</v>
      </c>
      <c r="M11" s="13">
        <f t="shared" si="3"/>
        <v>3.3402777777777781E-2</v>
      </c>
      <c r="N11" s="39">
        <v>15</v>
      </c>
      <c r="O11" s="30">
        <f t="shared" si="4"/>
        <v>3.3402777777777781E-2</v>
      </c>
      <c r="P11" s="9" t="s">
        <v>154</v>
      </c>
      <c r="Q11" s="11">
        <v>13555</v>
      </c>
      <c r="R11" s="12">
        <f t="shared" si="5"/>
        <v>6.6608796296296291E-2</v>
      </c>
      <c r="S11" s="13">
        <f t="shared" si="6"/>
        <v>6.6608796296296291E-2</v>
      </c>
      <c r="T11" s="12">
        <f t="shared" si="7"/>
        <v>2.3310185185185177E-2</v>
      </c>
      <c r="U11" s="31">
        <v>13</v>
      </c>
      <c r="V11" s="9" t="s">
        <v>155</v>
      </c>
      <c r="W11" s="11">
        <v>20644</v>
      </c>
      <c r="X11" s="12">
        <f t="shared" si="8"/>
        <v>8.8009259259259259E-2</v>
      </c>
      <c r="Y11" s="13">
        <f t="shared" si="9"/>
        <v>8.8009259259259259E-2</v>
      </c>
      <c r="Z11" s="12">
        <f t="shared" si="10"/>
        <v>2.1400462962962961E-2</v>
      </c>
      <c r="AA11" s="31">
        <v>10</v>
      </c>
      <c r="AB11" s="13">
        <f t="shared" si="11"/>
        <v>8.8009259259259259E-2</v>
      </c>
      <c r="AC11" s="39">
        <v>9</v>
      </c>
    </row>
    <row r="12" spans="1:29" ht="26.25" x14ac:dyDescent="0.4">
      <c r="A12" s="8">
        <v>628</v>
      </c>
      <c r="B12" s="9" t="s">
        <v>157</v>
      </c>
      <c r="C12" s="9" t="s">
        <v>9</v>
      </c>
      <c r="D12" s="9" t="s">
        <v>160</v>
      </c>
      <c r="E12" s="11">
        <v>1746</v>
      </c>
      <c r="F12" s="12">
        <f t="shared" si="0"/>
        <v>1.2337962962962964E-2</v>
      </c>
      <c r="G12" s="26">
        <v>17</v>
      </c>
      <c r="H12" s="9" t="s">
        <v>160</v>
      </c>
      <c r="I12" s="11">
        <v>10720</v>
      </c>
      <c r="J12" s="30">
        <f t="shared" si="1"/>
        <v>3.4421296296296297E-2</v>
      </c>
      <c r="K12" s="11">
        <v>334</v>
      </c>
      <c r="L12" s="12">
        <f t="shared" si="2"/>
        <v>2.476851851851852E-3</v>
      </c>
      <c r="M12" s="13">
        <f t="shared" si="3"/>
        <v>3.1944444444444442E-2</v>
      </c>
      <c r="N12" s="39">
        <v>10</v>
      </c>
      <c r="O12" s="30">
        <f t="shared" si="4"/>
        <v>3.1944444444444442E-2</v>
      </c>
      <c r="P12" s="9" t="s">
        <v>160</v>
      </c>
      <c r="Q12" s="11">
        <v>14343</v>
      </c>
      <c r="R12" s="12">
        <f t="shared" si="5"/>
        <v>7.2025462962962958E-2</v>
      </c>
      <c r="S12" s="13">
        <f t="shared" si="6"/>
        <v>6.9548611111111103E-2</v>
      </c>
      <c r="T12" s="12">
        <f t="shared" si="7"/>
        <v>2.5266203703703697E-2</v>
      </c>
      <c r="U12" s="31">
        <v>22</v>
      </c>
      <c r="V12" s="9" t="s">
        <v>160</v>
      </c>
      <c r="W12" s="11">
        <v>21120</v>
      </c>
      <c r="X12" s="12">
        <f t="shared" si="8"/>
        <v>9.1203703703703703E-2</v>
      </c>
      <c r="Y12" s="13">
        <f t="shared" si="9"/>
        <v>8.8726851851851848E-2</v>
      </c>
      <c r="Z12" s="12">
        <f t="shared" si="10"/>
        <v>1.9178240740740749E-2</v>
      </c>
      <c r="AA12" s="26">
        <v>2</v>
      </c>
      <c r="AB12" s="13">
        <f t="shared" si="11"/>
        <v>8.8726851851851848E-2</v>
      </c>
      <c r="AC12" s="40">
        <v>10</v>
      </c>
    </row>
    <row r="13" spans="1:29" ht="26.25" x14ac:dyDescent="0.4">
      <c r="A13" s="8">
        <v>640</v>
      </c>
      <c r="B13" s="9" t="s">
        <v>157</v>
      </c>
      <c r="C13" s="9" t="s">
        <v>12</v>
      </c>
      <c r="D13" s="9" t="s">
        <v>172</v>
      </c>
      <c r="E13" s="11">
        <v>1737</v>
      </c>
      <c r="F13" s="12">
        <f t="shared" si="0"/>
        <v>1.2233796296296296E-2</v>
      </c>
      <c r="G13" s="26">
        <v>16</v>
      </c>
      <c r="H13" s="9" t="s">
        <v>172</v>
      </c>
      <c r="I13" s="11">
        <v>10537</v>
      </c>
      <c r="J13" s="30">
        <f t="shared" si="1"/>
        <v>3.3333333333333333E-2</v>
      </c>
      <c r="K13" s="11">
        <v>335</v>
      </c>
      <c r="L13" s="12">
        <f t="shared" si="2"/>
        <v>2.488425925925926E-3</v>
      </c>
      <c r="M13" s="13">
        <f t="shared" si="3"/>
        <v>3.0844907407407408E-2</v>
      </c>
      <c r="N13" s="39">
        <v>8</v>
      </c>
      <c r="O13" s="30">
        <f t="shared" si="4"/>
        <v>3.0844907407407408E-2</v>
      </c>
      <c r="P13" s="9" t="s">
        <v>172</v>
      </c>
      <c r="Q13" s="11">
        <v>13956</v>
      </c>
      <c r="R13" s="12">
        <f t="shared" si="5"/>
        <v>6.9398148148148153E-2</v>
      </c>
      <c r="S13" s="13">
        <f t="shared" si="6"/>
        <v>6.6909722222222232E-2</v>
      </c>
      <c r="T13" s="12">
        <f t="shared" si="7"/>
        <v>2.3831018518518529E-2</v>
      </c>
      <c r="U13" s="31">
        <v>16</v>
      </c>
      <c r="V13" s="9" t="s">
        <v>172</v>
      </c>
      <c r="W13" s="11">
        <v>21210</v>
      </c>
      <c r="X13" s="12">
        <f t="shared" si="8"/>
        <v>9.178240740740741E-2</v>
      </c>
      <c r="Y13" s="13">
        <f t="shared" si="9"/>
        <v>8.9293981481481488E-2</v>
      </c>
      <c r="Z13" s="12">
        <f t="shared" si="10"/>
        <v>2.2384259259259257E-2</v>
      </c>
      <c r="AA13" s="31">
        <v>15</v>
      </c>
      <c r="AB13" s="13">
        <f t="shared" si="11"/>
        <v>8.9293981481481488E-2</v>
      </c>
      <c r="AC13" s="40">
        <v>11</v>
      </c>
    </row>
    <row r="14" spans="1:29" ht="26.25" x14ac:dyDescent="0.4">
      <c r="A14" s="8">
        <v>635</v>
      </c>
      <c r="B14" s="9" t="s">
        <v>157</v>
      </c>
      <c r="C14" s="9" t="s">
        <v>14</v>
      </c>
      <c r="D14" s="9" t="s">
        <v>167</v>
      </c>
      <c r="E14" s="11">
        <v>1925</v>
      </c>
      <c r="F14" s="12">
        <f t="shared" si="0"/>
        <v>1.3483796296296296E-2</v>
      </c>
      <c r="G14" s="26">
        <v>24</v>
      </c>
      <c r="H14" s="9" t="s">
        <v>167</v>
      </c>
      <c r="I14" s="11">
        <v>10645</v>
      </c>
      <c r="J14" s="30">
        <f t="shared" si="1"/>
        <v>3.2870370370370369E-2</v>
      </c>
      <c r="K14" s="11">
        <v>200</v>
      </c>
      <c r="L14" s="12">
        <f t="shared" si="2"/>
        <v>1.3888888888888889E-3</v>
      </c>
      <c r="M14" s="13">
        <f t="shared" si="3"/>
        <v>3.1481481481481478E-2</v>
      </c>
      <c r="N14" s="39">
        <v>9</v>
      </c>
      <c r="O14" s="30">
        <f t="shared" si="4"/>
        <v>3.1481481481481478E-2</v>
      </c>
      <c r="P14" s="9" t="s">
        <v>167</v>
      </c>
      <c r="Q14" s="11">
        <v>14009</v>
      </c>
      <c r="R14" s="12">
        <f t="shared" si="5"/>
        <v>6.9548611111111117E-2</v>
      </c>
      <c r="S14" s="13">
        <f t="shared" si="6"/>
        <v>6.8159722222222233E-2</v>
      </c>
      <c r="T14" s="12">
        <f t="shared" si="7"/>
        <v>2.3194444444444458E-2</v>
      </c>
      <c r="U14" s="31">
        <v>11</v>
      </c>
      <c r="V14" s="9" t="s">
        <v>167</v>
      </c>
      <c r="W14" s="11">
        <v>21132</v>
      </c>
      <c r="X14" s="12">
        <f t="shared" si="8"/>
        <v>9.1342592592592586E-2</v>
      </c>
      <c r="Y14" s="13">
        <f t="shared" si="9"/>
        <v>8.9953703703703702E-2</v>
      </c>
      <c r="Z14" s="12">
        <f t="shared" si="10"/>
        <v>2.1793981481481466E-2</v>
      </c>
      <c r="AA14" s="26">
        <v>12</v>
      </c>
      <c r="AB14" s="13">
        <f t="shared" si="11"/>
        <v>8.9953703703703702E-2</v>
      </c>
      <c r="AC14" s="39">
        <v>12</v>
      </c>
    </row>
    <row r="15" spans="1:29" ht="26.25" x14ac:dyDescent="0.4">
      <c r="A15" s="8">
        <v>645</v>
      </c>
      <c r="B15" s="9" t="s">
        <v>157</v>
      </c>
      <c r="C15" s="9" t="s">
        <v>17</v>
      </c>
      <c r="D15" s="9" t="s">
        <v>182</v>
      </c>
      <c r="E15" s="11">
        <v>1723</v>
      </c>
      <c r="F15" s="12">
        <f t="shared" si="0"/>
        <v>1.207175925925926E-2</v>
      </c>
      <c r="G15" s="26">
        <v>13</v>
      </c>
      <c r="H15" s="9" t="s">
        <v>182</v>
      </c>
      <c r="I15" s="11">
        <v>10847</v>
      </c>
      <c r="J15" s="30">
        <f t="shared" si="1"/>
        <v>3.5694444444444445E-2</v>
      </c>
      <c r="K15" s="11">
        <v>345</v>
      </c>
      <c r="L15" s="12">
        <f t="shared" si="2"/>
        <v>2.6041666666666665E-3</v>
      </c>
      <c r="M15" s="13">
        <f t="shared" si="3"/>
        <v>3.3090277777777781E-2</v>
      </c>
      <c r="N15" s="39">
        <v>13</v>
      </c>
      <c r="O15" s="30">
        <f t="shared" si="4"/>
        <v>3.3090277777777781E-2</v>
      </c>
      <c r="P15" s="9" t="s">
        <v>182</v>
      </c>
      <c r="Q15" s="11">
        <v>13846</v>
      </c>
      <c r="R15" s="12">
        <f t="shared" si="5"/>
        <v>6.8587962962962962E-2</v>
      </c>
      <c r="S15" s="13">
        <f t="shared" si="6"/>
        <v>6.598379629629629E-2</v>
      </c>
      <c r="T15" s="12">
        <f t="shared" si="7"/>
        <v>2.0821759259259248E-2</v>
      </c>
      <c r="U15" s="31">
        <v>2</v>
      </c>
      <c r="V15" s="9" t="s">
        <v>182</v>
      </c>
      <c r="W15" s="11">
        <v>21325</v>
      </c>
      <c r="X15" s="12">
        <f t="shared" si="8"/>
        <v>9.2650462962962962E-2</v>
      </c>
      <c r="Y15" s="13">
        <f t="shared" si="9"/>
        <v>9.0046296296296291E-2</v>
      </c>
      <c r="Z15" s="12">
        <f t="shared" si="10"/>
        <v>2.4062500000000001E-2</v>
      </c>
      <c r="AA15" s="31">
        <v>20</v>
      </c>
      <c r="AB15" s="13">
        <f t="shared" si="11"/>
        <v>9.0046296296296291E-2</v>
      </c>
      <c r="AC15" s="39">
        <v>13</v>
      </c>
    </row>
    <row r="16" spans="1:29" ht="26.25" x14ac:dyDescent="0.4">
      <c r="A16" s="8">
        <v>619</v>
      </c>
      <c r="B16" s="9" t="s">
        <v>74</v>
      </c>
      <c r="C16" s="9" t="s">
        <v>21</v>
      </c>
      <c r="D16" s="9" t="s">
        <v>136</v>
      </c>
      <c r="E16" s="11">
        <v>1758</v>
      </c>
      <c r="F16" s="12">
        <f t="shared" si="0"/>
        <v>1.2476851851851852E-2</v>
      </c>
      <c r="G16" s="26">
        <v>20</v>
      </c>
      <c r="H16" s="9" t="s">
        <v>137</v>
      </c>
      <c r="I16" s="11">
        <v>10947</v>
      </c>
      <c r="J16" s="30">
        <f t="shared" si="1"/>
        <v>3.5983796296296298E-2</v>
      </c>
      <c r="K16" s="11">
        <v>307</v>
      </c>
      <c r="L16" s="12">
        <f t="shared" si="2"/>
        <v>2.1643518518518518E-3</v>
      </c>
      <c r="M16" s="13">
        <f t="shared" si="3"/>
        <v>3.3819444444444444E-2</v>
      </c>
      <c r="N16" s="39">
        <v>17</v>
      </c>
      <c r="O16" s="30">
        <f t="shared" si="4"/>
        <v>3.3819444444444444E-2</v>
      </c>
      <c r="P16" s="9" t="s">
        <v>138</v>
      </c>
      <c r="Q16" s="11">
        <v>14528</v>
      </c>
      <c r="R16" s="12">
        <f t="shared" si="5"/>
        <v>7.3240740740740745E-2</v>
      </c>
      <c r="S16" s="13">
        <f t="shared" si="6"/>
        <v>7.1076388888888897E-2</v>
      </c>
      <c r="T16" s="12">
        <f t="shared" si="7"/>
        <v>2.4780092592592604E-2</v>
      </c>
      <c r="U16" s="31">
        <v>18</v>
      </c>
      <c r="V16" s="9" t="s">
        <v>139</v>
      </c>
      <c r="W16" s="11">
        <v>21552</v>
      </c>
      <c r="X16" s="12">
        <f t="shared" si="8"/>
        <v>9.4351851851851853E-2</v>
      </c>
      <c r="Y16" s="13">
        <f t="shared" si="9"/>
        <v>9.2187500000000006E-2</v>
      </c>
      <c r="Z16" s="12">
        <f t="shared" si="10"/>
        <v>2.1111111111111108E-2</v>
      </c>
      <c r="AA16" s="26">
        <v>9</v>
      </c>
      <c r="AB16" s="13">
        <f t="shared" si="11"/>
        <v>9.2187500000000006E-2</v>
      </c>
      <c r="AC16" s="40">
        <v>14</v>
      </c>
    </row>
    <row r="17" spans="1:29" ht="26.25" x14ac:dyDescent="0.4">
      <c r="A17" s="8">
        <v>629</v>
      </c>
      <c r="B17" s="9" t="s">
        <v>93</v>
      </c>
      <c r="C17" s="9" t="s">
        <v>35</v>
      </c>
      <c r="D17" s="9" t="s">
        <v>161</v>
      </c>
      <c r="E17" s="11">
        <v>1756</v>
      </c>
      <c r="F17" s="12">
        <f t="shared" si="0"/>
        <v>1.2453703703703703E-2</v>
      </c>
      <c r="G17" s="26">
        <v>19</v>
      </c>
      <c r="H17" s="9" t="s">
        <v>161</v>
      </c>
      <c r="I17" s="11">
        <v>11108</v>
      </c>
      <c r="J17" s="30">
        <f t="shared" si="1"/>
        <v>3.6944444444444446E-2</v>
      </c>
      <c r="K17" s="11">
        <v>305</v>
      </c>
      <c r="L17" s="12">
        <f t="shared" si="2"/>
        <v>2.1412037037037038E-3</v>
      </c>
      <c r="M17" s="13">
        <f t="shared" si="3"/>
        <v>3.4803240740740746E-2</v>
      </c>
      <c r="N17" s="39">
        <v>19</v>
      </c>
      <c r="O17" s="30">
        <f t="shared" si="4"/>
        <v>3.4803240740740746E-2</v>
      </c>
      <c r="P17" s="9" t="s">
        <v>161</v>
      </c>
      <c r="Q17" s="11">
        <v>14508</v>
      </c>
      <c r="R17" s="12">
        <f t="shared" si="5"/>
        <v>7.300925925925926E-2</v>
      </c>
      <c r="S17" s="13">
        <f t="shared" si="6"/>
        <v>7.0868055555555559E-2</v>
      </c>
      <c r="T17" s="12">
        <f t="shared" si="7"/>
        <v>2.361111111111111E-2</v>
      </c>
      <c r="U17" s="31">
        <v>14</v>
      </c>
      <c r="V17" s="9" t="s">
        <v>161</v>
      </c>
      <c r="W17" s="11">
        <v>21740</v>
      </c>
      <c r="X17" s="12">
        <f t="shared" si="8"/>
        <v>9.5601851851851855E-2</v>
      </c>
      <c r="Y17" s="13">
        <f t="shared" si="9"/>
        <v>9.3460648148148154E-2</v>
      </c>
      <c r="Z17" s="12">
        <f t="shared" si="10"/>
        <v>2.2592592592592595E-2</v>
      </c>
      <c r="AA17" s="31">
        <v>17</v>
      </c>
      <c r="AB17" s="13">
        <f t="shared" si="11"/>
        <v>9.3460648148148154E-2</v>
      </c>
      <c r="AC17" s="40">
        <v>15</v>
      </c>
    </row>
    <row r="18" spans="1:29" ht="26.25" x14ac:dyDescent="0.4">
      <c r="A18" s="8">
        <v>611</v>
      </c>
      <c r="B18" s="9" t="s">
        <v>84</v>
      </c>
      <c r="C18" s="9" t="s">
        <v>30</v>
      </c>
      <c r="D18" s="9" t="s">
        <v>111</v>
      </c>
      <c r="E18" s="11">
        <v>1641</v>
      </c>
      <c r="F18" s="12">
        <f t="shared" si="0"/>
        <v>1.1585648148148149E-2</v>
      </c>
      <c r="G18" s="26">
        <v>11</v>
      </c>
      <c r="H18" s="9" t="s">
        <v>112</v>
      </c>
      <c r="I18" s="11">
        <v>11057</v>
      </c>
      <c r="J18" s="30">
        <f t="shared" si="1"/>
        <v>3.7685185185185183E-2</v>
      </c>
      <c r="K18" s="11">
        <v>423</v>
      </c>
      <c r="L18" s="12">
        <f t="shared" si="2"/>
        <v>3.0439814814814813E-3</v>
      </c>
      <c r="M18" s="13">
        <f t="shared" si="3"/>
        <v>3.4641203703703702E-2</v>
      </c>
      <c r="N18" s="39">
        <v>18</v>
      </c>
      <c r="O18" s="30">
        <f t="shared" si="4"/>
        <v>3.4641203703703702E-2</v>
      </c>
      <c r="P18" s="9" t="s">
        <v>113</v>
      </c>
      <c r="Q18" s="11">
        <v>14357</v>
      </c>
      <c r="R18" s="12">
        <f t="shared" si="5"/>
        <v>7.2187500000000002E-2</v>
      </c>
      <c r="S18" s="13">
        <f t="shared" si="6"/>
        <v>6.9143518518518521E-2</v>
      </c>
      <c r="T18" s="12">
        <f t="shared" si="7"/>
        <v>2.2916666666666669E-2</v>
      </c>
      <c r="U18" s="31">
        <v>8</v>
      </c>
      <c r="V18" s="9" t="s">
        <v>114</v>
      </c>
      <c r="W18" s="11">
        <v>22312</v>
      </c>
      <c r="X18" s="12">
        <f t="shared" si="8"/>
        <v>9.9444444444444446E-2</v>
      </c>
      <c r="Y18" s="13">
        <f t="shared" si="9"/>
        <v>9.6400462962962966E-2</v>
      </c>
      <c r="Z18" s="12">
        <f t="shared" si="10"/>
        <v>2.7256944444444445E-2</v>
      </c>
      <c r="AA18" s="26">
        <v>30</v>
      </c>
      <c r="AB18" s="13">
        <f t="shared" si="11"/>
        <v>9.6400462962962966E-2</v>
      </c>
      <c r="AC18" s="39">
        <v>16</v>
      </c>
    </row>
    <row r="19" spans="1:29" ht="26.25" x14ac:dyDescent="0.4">
      <c r="A19" s="8">
        <v>621</v>
      </c>
      <c r="B19" s="9" t="s">
        <v>74</v>
      </c>
      <c r="C19" s="9" t="s">
        <v>24</v>
      </c>
      <c r="D19" s="9" t="s">
        <v>142</v>
      </c>
      <c r="E19" s="11">
        <v>1405</v>
      </c>
      <c r="F19" s="12">
        <f t="shared" si="0"/>
        <v>9.780092592592592E-3</v>
      </c>
      <c r="G19" s="26">
        <v>2</v>
      </c>
      <c r="H19" s="9" t="s">
        <v>143</v>
      </c>
      <c r="I19" s="11">
        <v>11022</v>
      </c>
      <c r="J19" s="30">
        <f t="shared" si="1"/>
        <v>3.9085648148148147E-2</v>
      </c>
      <c r="K19" s="11"/>
      <c r="L19" s="12">
        <f t="shared" si="2"/>
        <v>0</v>
      </c>
      <c r="M19" s="13">
        <f t="shared" si="3"/>
        <v>3.9085648148148147E-2</v>
      </c>
      <c r="N19" s="39">
        <v>31</v>
      </c>
      <c r="O19" s="30">
        <f t="shared" si="4"/>
        <v>3.9085648148148147E-2</v>
      </c>
      <c r="P19" s="9" t="s">
        <v>144</v>
      </c>
      <c r="Q19" s="11">
        <v>14751</v>
      </c>
      <c r="R19" s="12">
        <f t="shared" si="5"/>
        <v>7.4895833333333328E-2</v>
      </c>
      <c r="S19" s="13">
        <f t="shared" si="6"/>
        <v>7.4895833333333328E-2</v>
      </c>
      <c r="T19" s="12">
        <f t="shared" si="7"/>
        <v>2.6030092592592591E-2</v>
      </c>
      <c r="U19" s="31">
        <v>24</v>
      </c>
      <c r="V19" s="9" t="s">
        <v>145</v>
      </c>
      <c r="W19" s="11">
        <v>21926</v>
      </c>
      <c r="X19" s="12">
        <f t="shared" si="8"/>
        <v>9.6828703703703708E-2</v>
      </c>
      <c r="Y19" s="13">
        <f t="shared" si="9"/>
        <v>9.6828703703703708E-2</v>
      </c>
      <c r="Z19" s="12">
        <f t="shared" si="10"/>
        <v>2.193287037037038E-2</v>
      </c>
      <c r="AA19" s="31">
        <v>13</v>
      </c>
      <c r="AB19" s="13">
        <f t="shared" si="11"/>
        <v>9.6828703703703708E-2</v>
      </c>
      <c r="AC19" s="39">
        <v>17</v>
      </c>
    </row>
    <row r="20" spans="1:29" ht="26.25" x14ac:dyDescent="0.4">
      <c r="A20" s="8">
        <v>643</v>
      </c>
      <c r="B20" s="9" t="s">
        <v>130</v>
      </c>
      <c r="C20" s="9" t="s">
        <v>11</v>
      </c>
      <c r="D20" s="9" t="s">
        <v>178</v>
      </c>
      <c r="E20" s="11">
        <v>2239</v>
      </c>
      <c r="F20" s="12">
        <f t="shared" si="0"/>
        <v>1.5729166666666666E-2</v>
      </c>
      <c r="G20" s="26">
        <v>34</v>
      </c>
      <c r="H20" s="9" t="s">
        <v>179</v>
      </c>
      <c r="I20" s="11">
        <v>11330</v>
      </c>
      <c r="J20" s="30">
        <f t="shared" si="1"/>
        <v>3.5312499999999997E-2</v>
      </c>
      <c r="K20" s="11"/>
      <c r="L20" s="12">
        <f t="shared" si="2"/>
        <v>0</v>
      </c>
      <c r="M20" s="13">
        <f t="shared" si="3"/>
        <v>3.5312499999999997E-2</v>
      </c>
      <c r="N20" s="39">
        <v>20</v>
      </c>
      <c r="O20" s="30">
        <f t="shared" si="4"/>
        <v>3.5312499999999997E-2</v>
      </c>
      <c r="P20" s="9" t="s">
        <v>179</v>
      </c>
      <c r="Q20" s="11">
        <v>15505</v>
      </c>
      <c r="R20" s="12">
        <f t="shared" si="5"/>
        <v>7.991898148148148E-2</v>
      </c>
      <c r="S20" s="13">
        <f t="shared" si="6"/>
        <v>7.991898148148148E-2</v>
      </c>
      <c r="T20" s="12">
        <f t="shared" si="7"/>
        <v>2.8877314814814817E-2</v>
      </c>
      <c r="U20" s="31">
        <v>33</v>
      </c>
      <c r="V20" s="9" t="s">
        <v>178</v>
      </c>
      <c r="W20" s="11">
        <v>22247</v>
      </c>
      <c r="X20" s="12">
        <f t="shared" si="8"/>
        <v>9.9155092592592586E-2</v>
      </c>
      <c r="Y20" s="13">
        <f t="shared" si="9"/>
        <v>9.9155092592592586E-2</v>
      </c>
      <c r="Z20" s="12">
        <f t="shared" si="10"/>
        <v>1.923611111111111E-2</v>
      </c>
      <c r="AA20" s="26">
        <v>3</v>
      </c>
      <c r="AB20" s="13">
        <f t="shared" si="11"/>
        <v>9.9155092592592586E-2</v>
      </c>
      <c r="AC20" s="40">
        <v>18</v>
      </c>
    </row>
    <row r="21" spans="1:29" ht="26.25" x14ac:dyDescent="0.4">
      <c r="A21" s="8">
        <v>634</v>
      </c>
      <c r="B21" s="9" t="s">
        <v>157</v>
      </c>
      <c r="C21" s="9" t="s">
        <v>20</v>
      </c>
      <c r="D21" s="9" t="s">
        <v>166</v>
      </c>
      <c r="E21" s="11">
        <v>2125</v>
      </c>
      <c r="F21" s="12">
        <f t="shared" si="0"/>
        <v>1.4872685185185185E-2</v>
      </c>
      <c r="G21" s="26">
        <v>30</v>
      </c>
      <c r="H21" s="9" t="s">
        <v>166</v>
      </c>
      <c r="I21" s="11">
        <v>10831</v>
      </c>
      <c r="J21" s="30">
        <f t="shared" si="1"/>
        <v>3.2708333333333332E-2</v>
      </c>
      <c r="K21" s="11"/>
      <c r="L21" s="12">
        <f t="shared" si="2"/>
        <v>0</v>
      </c>
      <c r="M21" s="13">
        <f t="shared" si="3"/>
        <v>3.2708333333333332E-2</v>
      </c>
      <c r="N21" s="39">
        <v>12</v>
      </c>
      <c r="O21" s="30">
        <f t="shared" si="4"/>
        <v>3.2708333333333332E-2</v>
      </c>
      <c r="P21" s="9" t="s">
        <v>166</v>
      </c>
      <c r="Q21" s="11">
        <v>15105</v>
      </c>
      <c r="R21" s="12">
        <f t="shared" si="5"/>
        <v>7.7141203703703698E-2</v>
      </c>
      <c r="S21" s="13">
        <f t="shared" si="6"/>
        <v>7.7141203703703698E-2</v>
      </c>
      <c r="T21" s="12">
        <f t="shared" si="7"/>
        <v>2.9560185185185182E-2</v>
      </c>
      <c r="U21" s="31">
        <v>35</v>
      </c>
      <c r="V21" s="9" t="s">
        <v>166</v>
      </c>
      <c r="W21" s="11">
        <v>22307</v>
      </c>
      <c r="X21" s="12">
        <f t="shared" si="8"/>
        <v>9.9386574074074072E-2</v>
      </c>
      <c r="Y21" s="13">
        <f t="shared" si="9"/>
        <v>9.9386574074074072E-2</v>
      </c>
      <c r="Z21" s="12">
        <f t="shared" si="10"/>
        <v>2.2245370370370381E-2</v>
      </c>
      <c r="AA21" s="31">
        <v>14</v>
      </c>
      <c r="AB21" s="13">
        <f t="shared" si="11"/>
        <v>9.9386574074074086E-2</v>
      </c>
      <c r="AC21" s="40">
        <v>19</v>
      </c>
    </row>
    <row r="22" spans="1:29" ht="26.25" x14ac:dyDescent="0.4">
      <c r="A22" s="8">
        <v>627</v>
      </c>
      <c r="B22" s="9" t="s">
        <v>157</v>
      </c>
      <c r="C22" s="9" t="s">
        <v>23</v>
      </c>
      <c r="D22" s="9" t="s">
        <v>159</v>
      </c>
      <c r="E22" s="11">
        <v>2057</v>
      </c>
      <c r="F22" s="12">
        <f t="shared" si="0"/>
        <v>1.4548611111111111E-2</v>
      </c>
      <c r="G22" s="26">
        <v>27</v>
      </c>
      <c r="H22" s="9" t="s">
        <v>159</v>
      </c>
      <c r="I22" s="11">
        <v>10922</v>
      </c>
      <c r="J22" s="30">
        <f t="shared" si="1"/>
        <v>3.3622685185185186E-2</v>
      </c>
      <c r="K22" s="11">
        <v>10</v>
      </c>
      <c r="L22" s="12">
        <f t="shared" si="2"/>
        <v>1.1574074074074075E-4</v>
      </c>
      <c r="M22" s="13">
        <f t="shared" si="3"/>
        <v>3.3506944444444443E-2</v>
      </c>
      <c r="N22" s="39">
        <v>16</v>
      </c>
      <c r="O22" s="30">
        <f t="shared" si="4"/>
        <v>3.3506944444444443E-2</v>
      </c>
      <c r="P22" s="9" t="s">
        <v>159</v>
      </c>
      <c r="Q22" s="11">
        <v>15024</v>
      </c>
      <c r="R22" s="12">
        <f t="shared" si="5"/>
        <v>7.6666666666666661E-2</v>
      </c>
      <c r="S22" s="13">
        <f t="shared" si="6"/>
        <v>7.6550925925925925E-2</v>
      </c>
      <c r="T22" s="12">
        <f t="shared" si="7"/>
        <v>2.8495370370370372E-2</v>
      </c>
      <c r="U22" s="31">
        <v>31</v>
      </c>
      <c r="V22" s="9" t="s">
        <v>159</v>
      </c>
      <c r="W22" s="11">
        <v>22419</v>
      </c>
      <c r="X22" s="12">
        <f t="shared" si="8"/>
        <v>0.10021990740740741</v>
      </c>
      <c r="Y22" s="13">
        <f t="shared" si="9"/>
        <v>0.10010416666666667</v>
      </c>
      <c r="Z22" s="12">
        <f t="shared" si="10"/>
        <v>2.3553240740740743E-2</v>
      </c>
      <c r="AA22" s="26">
        <v>19</v>
      </c>
      <c r="AB22" s="13">
        <f t="shared" si="11"/>
        <v>0.10010416666666666</v>
      </c>
      <c r="AC22" s="39">
        <v>20</v>
      </c>
    </row>
    <row r="23" spans="1:29" ht="26.25" x14ac:dyDescent="0.4">
      <c r="A23" s="8">
        <v>607</v>
      </c>
      <c r="B23" s="9" t="s">
        <v>84</v>
      </c>
      <c r="C23" s="9" t="s">
        <v>33</v>
      </c>
      <c r="D23" s="9" t="s">
        <v>95</v>
      </c>
      <c r="E23" s="11">
        <v>1709</v>
      </c>
      <c r="F23" s="12">
        <f t="shared" si="0"/>
        <v>1.1909722222222223E-2</v>
      </c>
      <c r="G23" s="26">
        <v>12</v>
      </c>
      <c r="H23" s="9" t="s">
        <v>96</v>
      </c>
      <c r="I23" s="11">
        <v>11509</v>
      </c>
      <c r="J23" s="30">
        <f t="shared" si="1"/>
        <v>4.0277777777777773E-2</v>
      </c>
      <c r="K23" s="11">
        <v>358</v>
      </c>
      <c r="L23" s="12">
        <f t="shared" si="2"/>
        <v>2.7546296296296294E-3</v>
      </c>
      <c r="M23" s="13">
        <f t="shared" si="3"/>
        <v>3.7523148148148146E-2</v>
      </c>
      <c r="N23" s="39">
        <v>25</v>
      </c>
      <c r="O23" s="30">
        <f t="shared" si="4"/>
        <v>3.7523148148148146E-2</v>
      </c>
      <c r="P23" s="9" t="s">
        <v>97</v>
      </c>
      <c r="Q23" s="11">
        <v>15333</v>
      </c>
      <c r="R23" s="12">
        <f t="shared" si="5"/>
        <v>7.885416666666667E-2</v>
      </c>
      <c r="S23" s="13">
        <f t="shared" si="6"/>
        <v>7.6099537037037035E-2</v>
      </c>
      <c r="T23" s="12">
        <f t="shared" si="7"/>
        <v>2.6666666666666665E-2</v>
      </c>
      <c r="U23" s="31">
        <v>27</v>
      </c>
      <c r="V23" s="9" t="s">
        <v>98</v>
      </c>
      <c r="W23" s="11">
        <v>22814</v>
      </c>
      <c r="X23" s="12">
        <f t="shared" si="8"/>
        <v>0.10293981481481482</v>
      </c>
      <c r="Y23" s="13">
        <f t="shared" si="9"/>
        <v>0.10018518518518518</v>
      </c>
      <c r="Z23" s="12">
        <f t="shared" si="10"/>
        <v>2.4085648148148141E-2</v>
      </c>
      <c r="AA23" s="31">
        <v>21</v>
      </c>
      <c r="AB23" s="13">
        <f t="shared" si="11"/>
        <v>0.10018518518518518</v>
      </c>
      <c r="AC23" s="39">
        <v>21</v>
      </c>
    </row>
    <row r="24" spans="1:29" ht="26.25" x14ac:dyDescent="0.4">
      <c r="A24" s="8">
        <v>609</v>
      </c>
      <c r="B24" s="9" t="s">
        <v>84</v>
      </c>
      <c r="C24" s="9" t="s">
        <v>36</v>
      </c>
      <c r="D24" s="9" t="s">
        <v>103</v>
      </c>
      <c r="E24" s="11">
        <v>2344</v>
      </c>
      <c r="F24" s="12">
        <f t="shared" si="0"/>
        <v>1.6481481481481482E-2</v>
      </c>
      <c r="G24" s="26">
        <v>38</v>
      </c>
      <c r="H24" s="9" t="s">
        <v>104</v>
      </c>
      <c r="I24" s="11">
        <v>11033</v>
      </c>
      <c r="J24" s="30">
        <f t="shared" si="1"/>
        <v>3.2511574074074068E-2</v>
      </c>
      <c r="K24" s="11"/>
      <c r="L24" s="12">
        <f t="shared" si="2"/>
        <v>0</v>
      </c>
      <c r="M24" s="13">
        <f t="shared" si="3"/>
        <v>3.2511574074074068E-2</v>
      </c>
      <c r="N24" s="39">
        <v>11</v>
      </c>
      <c r="O24" s="30">
        <f t="shared" si="4"/>
        <v>3.2511574074074068E-2</v>
      </c>
      <c r="P24" s="9" t="s">
        <v>105</v>
      </c>
      <c r="Q24" s="11">
        <v>15125</v>
      </c>
      <c r="R24" s="12">
        <f t="shared" si="5"/>
        <v>7.7372685185185183E-2</v>
      </c>
      <c r="S24" s="13">
        <f t="shared" si="6"/>
        <v>7.7372685185185183E-2</v>
      </c>
      <c r="T24" s="12">
        <f t="shared" si="7"/>
        <v>2.8379629629629633E-2</v>
      </c>
      <c r="U24" s="31">
        <v>30</v>
      </c>
      <c r="V24" s="9" t="s">
        <v>106</v>
      </c>
      <c r="W24" s="11">
        <v>22443</v>
      </c>
      <c r="X24" s="12">
        <f t="shared" si="8"/>
        <v>0.10049768518518519</v>
      </c>
      <c r="Y24" s="13">
        <f t="shared" si="9"/>
        <v>0.10049768518518519</v>
      </c>
      <c r="Z24" s="12">
        <f t="shared" si="10"/>
        <v>2.312500000000001E-2</v>
      </c>
      <c r="AA24" s="26">
        <v>18</v>
      </c>
      <c r="AB24" s="13">
        <f t="shared" si="11"/>
        <v>0.10049768518518519</v>
      </c>
      <c r="AC24" s="40">
        <v>22</v>
      </c>
    </row>
    <row r="25" spans="1:29" ht="26.25" x14ac:dyDescent="0.4">
      <c r="A25" s="8">
        <v>604</v>
      </c>
      <c r="B25" s="9" t="s">
        <v>84</v>
      </c>
      <c r="C25" s="9" t="s">
        <v>39</v>
      </c>
      <c r="D25" s="9" t="s">
        <v>85</v>
      </c>
      <c r="E25" s="11">
        <v>1850</v>
      </c>
      <c r="F25" s="12">
        <f t="shared" si="0"/>
        <v>1.3078703703703703E-2</v>
      </c>
      <c r="G25" s="26">
        <v>22</v>
      </c>
      <c r="H25" s="9" t="s">
        <v>86</v>
      </c>
      <c r="I25" s="11">
        <v>11726</v>
      </c>
      <c r="J25" s="30">
        <f t="shared" si="1"/>
        <v>4.0694444444444443E-2</v>
      </c>
      <c r="K25" s="11"/>
      <c r="L25" s="12">
        <f t="shared" si="2"/>
        <v>0</v>
      </c>
      <c r="M25" s="13">
        <f t="shared" si="3"/>
        <v>4.0694444444444443E-2</v>
      </c>
      <c r="N25" s="39">
        <v>37</v>
      </c>
      <c r="O25" s="30">
        <f t="shared" si="4"/>
        <v>4.0694444444444443E-2</v>
      </c>
      <c r="P25" s="9" t="s">
        <v>87</v>
      </c>
      <c r="Q25" s="11">
        <v>15237</v>
      </c>
      <c r="R25" s="12">
        <f t="shared" si="5"/>
        <v>7.8206018518518522E-2</v>
      </c>
      <c r="S25" s="13">
        <f t="shared" si="6"/>
        <v>7.8206018518518522E-2</v>
      </c>
      <c r="T25" s="12">
        <f t="shared" si="7"/>
        <v>2.4432870370370376E-2</v>
      </c>
      <c r="U25" s="31">
        <v>17</v>
      </c>
      <c r="V25" s="9" t="s">
        <v>88</v>
      </c>
      <c r="W25" s="11">
        <v>22505</v>
      </c>
      <c r="X25" s="12">
        <f t="shared" si="8"/>
        <v>0.10075231481481481</v>
      </c>
      <c r="Y25" s="13">
        <f t="shared" si="9"/>
        <v>0.10075231481481481</v>
      </c>
      <c r="Z25" s="12">
        <f t="shared" si="10"/>
        <v>2.2546296296296293E-2</v>
      </c>
      <c r="AA25" s="31">
        <v>16</v>
      </c>
      <c r="AB25" s="13">
        <f t="shared" si="11"/>
        <v>0.10075231481481481</v>
      </c>
      <c r="AC25" s="40">
        <v>23</v>
      </c>
    </row>
    <row r="26" spans="1:29" ht="26.25" x14ac:dyDescent="0.4">
      <c r="A26" s="8">
        <v>633</v>
      </c>
      <c r="B26" s="9" t="s">
        <v>157</v>
      </c>
      <c r="C26" s="9" t="s">
        <v>26</v>
      </c>
      <c r="D26" s="9" t="s">
        <v>165</v>
      </c>
      <c r="E26" s="11">
        <v>2446</v>
      </c>
      <c r="F26" s="12">
        <f t="shared" si="0"/>
        <v>1.7199074074074075E-2</v>
      </c>
      <c r="G26" s="26">
        <v>41</v>
      </c>
      <c r="H26" s="9" t="s">
        <v>165</v>
      </c>
      <c r="I26" s="11">
        <v>11623</v>
      </c>
      <c r="J26" s="30">
        <f t="shared" si="1"/>
        <v>3.5844907407407409E-2</v>
      </c>
      <c r="K26" s="11"/>
      <c r="L26" s="12">
        <f t="shared" si="2"/>
        <v>0</v>
      </c>
      <c r="M26" s="13">
        <f t="shared" si="3"/>
        <v>3.5844907407407409E-2</v>
      </c>
      <c r="N26" s="39">
        <v>22</v>
      </c>
      <c r="O26" s="30">
        <f t="shared" si="4"/>
        <v>3.5844907407407409E-2</v>
      </c>
      <c r="P26" s="9" t="s">
        <v>165</v>
      </c>
      <c r="Q26" s="11">
        <v>15035</v>
      </c>
      <c r="R26" s="12">
        <f t="shared" si="5"/>
        <v>7.6793981481481477E-2</v>
      </c>
      <c r="S26" s="13">
        <f t="shared" si="6"/>
        <v>7.6793981481481477E-2</v>
      </c>
      <c r="T26" s="12">
        <f t="shared" si="7"/>
        <v>2.3749999999999993E-2</v>
      </c>
      <c r="U26" s="31">
        <v>15</v>
      </c>
      <c r="V26" s="9" t="s">
        <v>165</v>
      </c>
      <c r="W26" s="11">
        <v>22536</v>
      </c>
      <c r="X26" s="12">
        <f t="shared" si="8"/>
        <v>0.10111111111111111</v>
      </c>
      <c r="Y26" s="13">
        <f t="shared" si="9"/>
        <v>0.10111111111111111</v>
      </c>
      <c r="Z26" s="12">
        <f t="shared" si="10"/>
        <v>2.4317129629629633E-2</v>
      </c>
      <c r="AA26" s="26">
        <v>22</v>
      </c>
      <c r="AB26" s="13">
        <f t="shared" si="11"/>
        <v>0.10111111111111111</v>
      </c>
      <c r="AC26" s="39">
        <v>24</v>
      </c>
    </row>
    <row r="27" spans="1:29" ht="26.25" x14ac:dyDescent="0.4">
      <c r="A27" s="8">
        <v>608</v>
      </c>
      <c r="B27" s="9" t="s">
        <v>84</v>
      </c>
      <c r="C27" s="9" t="s">
        <v>41</v>
      </c>
      <c r="D27" s="9" t="s">
        <v>99</v>
      </c>
      <c r="E27" s="11">
        <v>2158</v>
      </c>
      <c r="F27" s="12">
        <f t="shared" si="0"/>
        <v>1.525462962962963E-2</v>
      </c>
      <c r="G27" s="26">
        <v>31</v>
      </c>
      <c r="H27" s="9" t="s">
        <v>100</v>
      </c>
      <c r="I27" s="11">
        <v>12033</v>
      </c>
      <c r="J27" s="30">
        <f t="shared" si="1"/>
        <v>4.0682870370370369E-2</v>
      </c>
      <c r="K27" s="11"/>
      <c r="L27" s="12">
        <f t="shared" si="2"/>
        <v>0</v>
      </c>
      <c r="M27" s="13">
        <f t="shared" si="3"/>
        <v>4.0682870370370369E-2</v>
      </c>
      <c r="N27" s="39">
        <v>36</v>
      </c>
      <c r="O27" s="30">
        <f t="shared" si="4"/>
        <v>4.0682870370370369E-2</v>
      </c>
      <c r="P27" s="9" t="s">
        <v>101</v>
      </c>
      <c r="Q27" s="11">
        <v>15327</v>
      </c>
      <c r="R27" s="12">
        <f t="shared" si="5"/>
        <v>7.8784722222222228E-2</v>
      </c>
      <c r="S27" s="13">
        <f t="shared" si="6"/>
        <v>7.8784722222222228E-2</v>
      </c>
      <c r="T27" s="12">
        <f t="shared" si="7"/>
        <v>2.2847222222222227E-2</v>
      </c>
      <c r="U27" s="31">
        <v>7</v>
      </c>
      <c r="V27" s="9" t="s">
        <v>102</v>
      </c>
      <c r="W27" s="11">
        <v>23122</v>
      </c>
      <c r="X27" s="12">
        <f t="shared" si="8"/>
        <v>0.10511574074074075</v>
      </c>
      <c r="Y27" s="13">
        <f t="shared" si="9"/>
        <v>0.10511574074074075</v>
      </c>
      <c r="Z27" s="12">
        <f t="shared" si="10"/>
        <v>2.6331018518518517E-2</v>
      </c>
      <c r="AA27" s="31">
        <v>27</v>
      </c>
      <c r="AB27" s="13">
        <f t="shared" si="11"/>
        <v>0.10511574074074075</v>
      </c>
      <c r="AC27" s="39">
        <v>25</v>
      </c>
    </row>
    <row r="28" spans="1:29" ht="26.25" x14ac:dyDescent="0.4">
      <c r="A28" s="8">
        <v>616</v>
      </c>
      <c r="B28" s="9" t="s">
        <v>79</v>
      </c>
      <c r="C28" s="9" t="s">
        <v>50</v>
      </c>
      <c r="D28" s="9" t="s">
        <v>126</v>
      </c>
      <c r="E28" s="11">
        <v>1751</v>
      </c>
      <c r="F28" s="12">
        <f t="shared" si="0"/>
        <v>1.2395833333333333E-2</v>
      </c>
      <c r="G28" s="26">
        <v>18</v>
      </c>
      <c r="H28" s="9" t="s">
        <v>127</v>
      </c>
      <c r="I28" s="11">
        <v>11544</v>
      </c>
      <c r="J28" s="30">
        <f t="shared" si="1"/>
        <v>4.0196759259259258E-2</v>
      </c>
      <c r="K28" s="11">
        <v>305</v>
      </c>
      <c r="L28" s="12">
        <f t="shared" si="2"/>
        <v>2.1412037037037038E-3</v>
      </c>
      <c r="M28" s="13">
        <f t="shared" si="3"/>
        <v>3.8055555555555558E-2</v>
      </c>
      <c r="N28" s="39">
        <v>28</v>
      </c>
      <c r="O28" s="30">
        <f t="shared" si="4"/>
        <v>3.8055555555555558E-2</v>
      </c>
      <c r="P28" s="9" t="s">
        <v>128</v>
      </c>
      <c r="Q28" s="11">
        <v>15408</v>
      </c>
      <c r="R28" s="12">
        <f t="shared" si="5"/>
        <v>7.9259259259259265E-2</v>
      </c>
      <c r="S28" s="13">
        <f t="shared" si="6"/>
        <v>7.7118055555555565E-2</v>
      </c>
      <c r="T28" s="12">
        <f t="shared" si="7"/>
        <v>2.6666666666666672E-2</v>
      </c>
      <c r="U28" s="31">
        <v>28</v>
      </c>
      <c r="V28" s="9" t="s">
        <v>129</v>
      </c>
      <c r="W28" s="11">
        <v>23606</v>
      </c>
      <c r="X28" s="12">
        <f t="shared" si="8"/>
        <v>0.10840277777777778</v>
      </c>
      <c r="Y28" s="13">
        <f t="shared" si="9"/>
        <v>0.10626157407407408</v>
      </c>
      <c r="Z28" s="12">
        <f t="shared" si="10"/>
        <v>2.9143518518518513E-2</v>
      </c>
      <c r="AA28" s="26">
        <v>35</v>
      </c>
      <c r="AB28" s="13">
        <f t="shared" si="11"/>
        <v>0.10626157407407408</v>
      </c>
      <c r="AC28" s="40">
        <v>26</v>
      </c>
    </row>
    <row r="29" spans="1:29" ht="26.25" x14ac:dyDescent="0.4">
      <c r="A29" s="8">
        <v>603</v>
      </c>
      <c r="B29" s="9" t="s">
        <v>79</v>
      </c>
      <c r="C29" s="9" t="s">
        <v>52</v>
      </c>
      <c r="D29" s="9" t="s">
        <v>80</v>
      </c>
      <c r="E29" s="11">
        <v>1958</v>
      </c>
      <c r="F29" s="12">
        <f t="shared" si="0"/>
        <v>1.3865740740740741E-2</v>
      </c>
      <c r="G29" s="26">
        <v>26</v>
      </c>
      <c r="H29" s="9" t="s">
        <v>81</v>
      </c>
      <c r="I29" s="11">
        <v>12026</v>
      </c>
      <c r="J29" s="30">
        <f t="shared" si="1"/>
        <v>4.1990740740740738E-2</v>
      </c>
      <c r="K29" s="11">
        <v>42</v>
      </c>
      <c r="L29" s="12">
        <f t="shared" si="2"/>
        <v>4.861111111111111E-4</v>
      </c>
      <c r="M29" s="13">
        <f t="shared" si="3"/>
        <v>4.1504629629629627E-2</v>
      </c>
      <c r="N29" s="39">
        <v>39</v>
      </c>
      <c r="O29" s="30">
        <f t="shared" si="4"/>
        <v>4.1504629629629627E-2</v>
      </c>
      <c r="P29" s="9" t="s">
        <v>82</v>
      </c>
      <c r="Q29" s="11">
        <v>15623</v>
      </c>
      <c r="R29" s="12">
        <f t="shared" si="5"/>
        <v>8.082175925925926E-2</v>
      </c>
      <c r="S29" s="13">
        <f t="shared" si="6"/>
        <v>8.0335648148148142E-2</v>
      </c>
      <c r="T29" s="12">
        <f t="shared" si="7"/>
        <v>2.4965277777777774E-2</v>
      </c>
      <c r="U29" s="31">
        <v>20</v>
      </c>
      <c r="V29" s="9" t="s">
        <v>83</v>
      </c>
      <c r="W29" s="11">
        <v>23411</v>
      </c>
      <c r="X29" s="12">
        <f t="shared" si="8"/>
        <v>0.10707175925925926</v>
      </c>
      <c r="Y29" s="13">
        <f t="shared" si="9"/>
        <v>0.10658564814814814</v>
      </c>
      <c r="Z29" s="12">
        <f t="shared" si="10"/>
        <v>2.6250000000000002E-2</v>
      </c>
      <c r="AA29" s="31">
        <v>25</v>
      </c>
      <c r="AB29" s="13">
        <f t="shared" si="11"/>
        <v>0.10658564814814814</v>
      </c>
      <c r="AC29" s="40">
        <v>27</v>
      </c>
    </row>
    <row r="30" spans="1:29" ht="26.25" x14ac:dyDescent="0.4">
      <c r="A30" s="8">
        <v>639</v>
      </c>
      <c r="B30" s="9" t="s">
        <v>157</v>
      </c>
      <c r="C30" s="9" t="s">
        <v>28</v>
      </c>
      <c r="D30" s="9" t="s">
        <v>171</v>
      </c>
      <c r="E30" s="11">
        <v>2425</v>
      </c>
      <c r="F30" s="12">
        <f t="shared" si="0"/>
        <v>1.695601851851852E-2</v>
      </c>
      <c r="G30" s="26">
        <v>40</v>
      </c>
      <c r="H30" s="9" t="s">
        <v>171</v>
      </c>
      <c r="I30" s="11">
        <v>11525</v>
      </c>
      <c r="J30" s="30">
        <f t="shared" si="1"/>
        <v>3.5416666666666666E-2</v>
      </c>
      <c r="K30" s="11"/>
      <c r="L30" s="12">
        <f t="shared" si="2"/>
        <v>0</v>
      </c>
      <c r="M30" s="13">
        <f t="shared" si="3"/>
        <v>3.5416666666666666E-2</v>
      </c>
      <c r="N30" s="39">
        <v>21</v>
      </c>
      <c r="O30" s="30">
        <f t="shared" si="4"/>
        <v>3.5416666666666666E-2</v>
      </c>
      <c r="P30" s="9" t="s">
        <v>171</v>
      </c>
      <c r="Q30" s="11">
        <v>15248</v>
      </c>
      <c r="R30" s="12">
        <f t="shared" si="5"/>
        <v>7.8333333333333338E-2</v>
      </c>
      <c r="S30" s="13">
        <f t="shared" si="6"/>
        <v>7.8333333333333338E-2</v>
      </c>
      <c r="T30" s="12">
        <f t="shared" si="7"/>
        <v>2.5960648148148153E-2</v>
      </c>
      <c r="U30" s="31">
        <v>23</v>
      </c>
      <c r="V30" s="9" t="s">
        <v>171</v>
      </c>
      <c r="W30" s="11">
        <v>23445</v>
      </c>
      <c r="X30" s="12">
        <f t="shared" si="8"/>
        <v>0.10746527777777778</v>
      </c>
      <c r="Y30" s="13">
        <f t="shared" si="9"/>
        <v>0.10746527777777778</v>
      </c>
      <c r="Z30" s="12">
        <f t="shared" si="10"/>
        <v>2.913194444444445E-2</v>
      </c>
      <c r="AA30" s="26">
        <v>34</v>
      </c>
      <c r="AB30" s="13">
        <f t="shared" si="11"/>
        <v>0.10746527777777778</v>
      </c>
      <c r="AC30" s="39">
        <v>28</v>
      </c>
    </row>
    <row r="31" spans="1:29" ht="26.25" x14ac:dyDescent="0.4">
      <c r="A31" s="8">
        <v>630</v>
      </c>
      <c r="B31" s="9" t="s">
        <v>93</v>
      </c>
      <c r="C31" s="9" t="s">
        <v>38</v>
      </c>
      <c r="D31" s="9" t="s">
        <v>162</v>
      </c>
      <c r="E31" s="11">
        <v>2307</v>
      </c>
      <c r="F31" s="12">
        <f t="shared" si="0"/>
        <v>1.6053240740740739E-2</v>
      </c>
      <c r="G31" s="26">
        <v>36</v>
      </c>
      <c r="H31" s="9" t="s">
        <v>162</v>
      </c>
      <c r="I31" s="11">
        <v>11705</v>
      </c>
      <c r="J31" s="30">
        <f t="shared" si="1"/>
        <v>3.7476851851851858E-2</v>
      </c>
      <c r="K31" s="11"/>
      <c r="L31" s="12">
        <f t="shared" si="2"/>
        <v>0</v>
      </c>
      <c r="M31" s="13">
        <f t="shared" si="3"/>
        <v>3.7476851851851858E-2</v>
      </c>
      <c r="N31" s="39">
        <v>24</v>
      </c>
      <c r="O31" s="30">
        <f t="shared" si="4"/>
        <v>3.7476851851851858E-2</v>
      </c>
      <c r="P31" s="9" t="s">
        <v>162</v>
      </c>
      <c r="Q31" s="11">
        <v>15956</v>
      </c>
      <c r="R31" s="12">
        <f t="shared" si="5"/>
        <v>8.3287037037037034E-2</v>
      </c>
      <c r="S31" s="13">
        <f t="shared" si="6"/>
        <v>8.3287037037037034E-2</v>
      </c>
      <c r="T31" s="12">
        <f t="shared" si="7"/>
        <v>2.9756944444444437E-2</v>
      </c>
      <c r="U31" s="31">
        <v>36</v>
      </c>
      <c r="V31" s="9" t="s">
        <v>162</v>
      </c>
      <c r="W31" s="11">
        <v>23836</v>
      </c>
      <c r="X31" s="12">
        <f t="shared" si="8"/>
        <v>0.11013888888888888</v>
      </c>
      <c r="Y31" s="13">
        <f t="shared" si="9"/>
        <v>0.11013888888888888</v>
      </c>
      <c r="Z31" s="12">
        <f t="shared" si="10"/>
        <v>2.6851851851851852E-2</v>
      </c>
      <c r="AA31" s="31">
        <v>29</v>
      </c>
      <c r="AB31" s="13">
        <f t="shared" si="11"/>
        <v>0.11013888888888888</v>
      </c>
      <c r="AC31" s="39">
        <v>29</v>
      </c>
    </row>
    <row r="32" spans="1:29" ht="26.25" x14ac:dyDescent="0.4">
      <c r="A32" s="8">
        <v>644</v>
      </c>
      <c r="B32" s="9" t="s">
        <v>71</v>
      </c>
      <c r="C32" s="9" t="s">
        <v>19</v>
      </c>
      <c r="D32" s="9" t="s">
        <v>180</v>
      </c>
      <c r="E32" s="11">
        <v>2104</v>
      </c>
      <c r="F32" s="12">
        <f t="shared" si="0"/>
        <v>1.462962962962963E-2</v>
      </c>
      <c r="G32" s="26">
        <v>28</v>
      </c>
      <c r="H32" s="9" t="s">
        <v>180</v>
      </c>
      <c r="I32" s="11">
        <v>12558</v>
      </c>
      <c r="J32" s="30">
        <f t="shared" si="1"/>
        <v>4.506944444444444E-2</v>
      </c>
      <c r="K32" s="11"/>
      <c r="L32" s="12">
        <f t="shared" si="2"/>
        <v>0</v>
      </c>
      <c r="M32" s="13">
        <f t="shared" si="3"/>
        <v>4.506944444444444E-2</v>
      </c>
      <c r="N32" s="39">
        <v>43</v>
      </c>
      <c r="O32" s="30">
        <f t="shared" si="4"/>
        <v>4.506944444444444E-2</v>
      </c>
      <c r="P32" s="9" t="s">
        <v>181</v>
      </c>
      <c r="Q32" s="11">
        <v>20147</v>
      </c>
      <c r="R32" s="12">
        <f t="shared" si="5"/>
        <v>8.4571759259259263E-2</v>
      </c>
      <c r="S32" s="13">
        <f t="shared" si="6"/>
        <v>8.4571759259259263E-2</v>
      </c>
      <c r="T32" s="12">
        <f t="shared" si="7"/>
        <v>2.4872685185185192E-2</v>
      </c>
      <c r="U32" s="31">
        <v>19</v>
      </c>
      <c r="V32" s="9" t="s">
        <v>181</v>
      </c>
      <c r="W32" s="11">
        <v>23942</v>
      </c>
      <c r="X32" s="12">
        <f t="shared" si="8"/>
        <v>0.11090277777777778</v>
      </c>
      <c r="Y32" s="13">
        <f t="shared" si="9"/>
        <v>0.11090277777777778</v>
      </c>
      <c r="Z32" s="12">
        <f t="shared" si="10"/>
        <v>2.6331018518518517E-2</v>
      </c>
      <c r="AA32" s="26">
        <v>28</v>
      </c>
      <c r="AB32" s="13">
        <f t="shared" si="11"/>
        <v>0.11090277777777778</v>
      </c>
      <c r="AC32" s="40">
        <v>30</v>
      </c>
    </row>
    <row r="33" spans="1:29" ht="26.25" x14ac:dyDescent="0.4">
      <c r="A33" s="8">
        <v>614</v>
      </c>
      <c r="B33" s="9" t="s">
        <v>71</v>
      </c>
      <c r="C33" s="9" t="s">
        <v>22</v>
      </c>
      <c r="D33" s="9" t="s">
        <v>121</v>
      </c>
      <c r="E33" s="11">
        <v>2242</v>
      </c>
      <c r="F33" s="12">
        <f t="shared" si="0"/>
        <v>1.576388888888889E-2</v>
      </c>
      <c r="G33" s="26">
        <v>35</v>
      </c>
      <c r="H33" s="9" t="s">
        <v>122</v>
      </c>
      <c r="I33" s="11">
        <v>12434</v>
      </c>
      <c r="J33" s="30">
        <f t="shared" si="1"/>
        <v>4.296296296296296E-2</v>
      </c>
      <c r="K33" s="11"/>
      <c r="L33" s="12">
        <f t="shared" si="2"/>
        <v>0</v>
      </c>
      <c r="M33" s="13">
        <f t="shared" si="3"/>
        <v>4.296296296296296E-2</v>
      </c>
      <c r="N33" s="39">
        <v>41</v>
      </c>
      <c r="O33" s="30">
        <f t="shared" si="4"/>
        <v>4.296296296296296E-2</v>
      </c>
      <c r="P33" s="9" t="s">
        <v>121</v>
      </c>
      <c r="Q33" s="11">
        <v>20239</v>
      </c>
      <c r="R33" s="12">
        <f t="shared" si="5"/>
        <v>8.5173611111111117E-2</v>
      </c>
      <c r="S33" s="13">
        <f t="shared" si="6"/>
        <v>8.5173611111111117E-2</v>
      </c>
      <c r="T33" s="12">
        <f t="shared" si="7"/>
        <v>2.6446759259259267E-2</v>
      </c>
      <c r="U33" s="31">
        <v>26</v>
      </c>
      <c r="V33" s="9" t="s">
        <v>122</v>
      </c>
      <c r="W33" s="11">
        <v>24031</v>
      </c>
      <c r="X33" s="12">
        <f t="shared" si="8"/>
        <v>0.11146990740740741</v>
      </c>
      <c r="Y33" s="13">
        <f t="shared" si="9"/>
        <v>0.11146990740740741</v>
      </c>
      <c r="Z33" s="12">
        <f t="shared" si="10"/>
        <v>2.629629629629629E-2</v>
      </c>
      <c r="AA33" s="31">
        <v>26</v>
      </c>
      <c r="AB33" s="13">
        <f t="shared" si="11"/>
        <v>0.11146990740740741</v>
      </c>
      <c r="AC33" s="40">
        <v>31</v>
      </c>
    </row>
    <row r="34" spans="1:29" ht="26.25" x14ac:dyDescent="0.4">
      <c r="A34" s="8">
        <v>620</v>
      </c>
      <c r="B34" s="9" t="s">
        <v>71</v>
      </c>
      <c r="C34" s="9" t="s">
        <v>25</v>
      </c>
      <c r="D34" s="9" t="s">
        <v>140</v>
      </c>
      <c r="E34" s="11">
        <v>1728</v>
      </c>
      <c r="F34" s="12">
        <f t="shared" si="0"/>
        <v>1.2129629629629629E-2</v>
      </c>
      <c r="G34" s="26">
        <v>14</v>
      </c>
      <c r="H34" s="9" t="s">
        <v>141</v>
      </c>
      <c r="I34" s="11">
        <v>11441</v>
      </c>
      <c r="J34" s="30">
        <f t="shared" si="1"/>
        <v>3.9733796296296295E-2</v>
      </c>
      <c r="K34" s="11">
        <v>343</v>
      </c>
      <c r="L34" s="12">
        <f t="shared" si="2"/>
        <v>2.5810185185185185E-3</v>
      </c>
      <c r="M34" s="13">
        <f t="shared" si="3"/>
        <v>3.7152777777777778E-2</v>
      </c>
      <c r="N34" s="39">
        <v>23</v>
      </c>
      <c r="O34" s="30">
        <f t="shared" si="4"/>
        <v>3.7152777777777778E-2</v>
      </c>
      <c r="P34" s="9" t="s">
        <v>141</v>
      </c>
      <c r="Q34" s="11">
        <v>15047</v>
      </c>
      <c r="R34" s="12">
        <f t="shared" si="5"/>
        <v>7.6932870370370374E-2</v>
      </c>
      <c r="S34" s="13">
        <f t="shared" si="6"/>
        <v>7.435185185185185E-2</v>
      </c>
      <c r="T34" s="12">
        <f t="shared" si="7"/>
        <v>2.5069444444444443E-2</v>
      </c>
      <c r="U34" s="31">
        <v>21</v>
      </c>
      <c r="V34" s="9" t="s">
        <v>140</v>
      </c>
      <c r="W34" s="11">
        <v>24446</v>
      </c>
      <c r="X34" s="12">
        <f t="shared" si="8"/>
        <v>0.1144212962962963</v>
      </c>
      <c r="Y34" s="13">
        <f t="shared" si="9"/>
        <v>0.11184027777777777</v>
      </c>
      <c r="Z34" s="12">
        <f t="shared" si="10"/>
        <v>3.7488425925925918E-2</v>
      </c>
      <c r="AA34" s="26">
        <v>44</v>
      </c>
      <c r="AB34" s="13">
        <f t="shared" si="11"/>
        <v>0.11184027777777777</v>
      </c>
      <c r="AC34" s="39">
        <v>32</v>
      </c>
    </row>
    <row r="35" spans="1:29" ht="26.25" x14ac:dyDescent="0.4">
      <c r="A35" s="8">
        <v>618</v>
      </c>
      <c r="B35" s="9" t="s">
        <v>133</v>
      </c>
      <c r="C35" s="9" t="s">
        <v>34</v>
      </c>
      <c r="D35" s="9" t="s">
        <v>134</v>
      </c>
      <c r="E35" s="11">
        <v>1938</v>
      </c>
      <c r="F35" s="12">
        <f t="shared" si="0"/>
        <v>1.3634259259259259E-2</v>
      </c>
      <c r="G35" s="26">
        <v>25</v>
      </c>
      <c r="H35" s="9" t="s">
        <v>135</v>
      </c>
      <c r="I35" s="11">
        <v>11747</v>
      </c>
      <c r="J35" s="30">
        <f t="shared" si="1"/>
        <v>4.0381944444444443E-2</v>
      </c>
      <c r="K35" s="11">
        <v>111</v>
      </c>
      <c r="L35" s="12">
        <f t="shared" si="2"/>
        <v>8.2175925925925927E-4</v>
      </c>
      <c r="M35" s="13">
        <f t="shared" si="3"/>
        <v>3.9560185185185184E-2</v>
      </c>
      <c r="N35" s="39">
        <v>33</v>
      </c>
      <c r="O35" s="30">
        <f t="shared" si="4"/>
        <v>3.9560185185185184E-2</v>
      </c>
      <c r="P35" s="9" t="s">
        <v>134</v>
      </c>
      <c r="Q35" s="11">
        <v>15542</v>
      </c>
      <c r="R35" s="12">
        <f t="shared" si="5"/>
        <v>8.0347222222222223E-2</v>
      </c>
      <c r="S35" s="13">
        <f t="shared" si="6"/>
        <v>7.9525462962962964E-2</v>
      </c>
      <c r="T35" s="12">
        <f t="shared" si="7"/>
        <v>2.6331018518518521E-2</v>
      </c>
      <c r="U35" s="31">
        <v>25</v>
      </c>
      <c r="V35" s="9" t="s">
        <v>135</v>
      </c>
      <c r="W35" s="11">
        <v>24338</v>
      </c>
      <c r="X35" s="12">
        <f t="shared" si="8"/>
        <v>0.11363425925925925</v>
      </c>
      <c r="Y35" s="13">
        <f t="shared" si="9"/>
        <v>0.1128125</v>
      </c>
      <c r="Z35" s="12">
        <f t="shared" si="10"/>
        <v>3.3287037037037032E-2</v>
      </c>
      <c r="AA35" s="31">
        <v>43</v>
      </c>
      <c r="AB35" s="13">
        <f t="shared" si="11"/>
        <v>0.1128125</v>
      </c>
      <c r="AC35" s="39">
        <v>33</v>
      </c>
    </row>
    <row r="36" spans="1:29" ht="26.25" x14ac:dyDescent="0.4">
      <c r="A36" s="8">
        <v>642</v>
      </c>
      <c r="B36" s="9" t="s">
        <v>133</v>
      </c>
      <c r="C36" s="9" t="s">
        <v>37</v>
      </c>
      <c r="D36" s="9" t="s">
        <v>176</v>
      </c>
      <c r="E36" s="11">
        <v>1733</v>
      </c>
      <c r="F36" s="12">
        <f t="shared" si="0"/>
        <v>1.21875E-2</v>
      </c>
      <c r="G36" s="26">
        <v>15</v>
      </c>
      <c r="H36" s="9" t="s">
        <v>177</v>
      </c>
      <c r="I36" s="11">
        <v>12445</v>
      </c>
      <c r="J36" s="30">
        <f t="shared" si="1"/>
        <v>4.6666666666666662E-2</v>
      </c>
      <c r="K36" s="11">
        <v>319</v>
      </c>
      <c r="L36" s="12">
        <f t="shared" si="2"/>
        <v>2.3032407407407407E-3</v>
      </c>
      <c r="M36" s="13">
        <f t="shared" si="3"/>
        <v>4.4363425925925924E-2</v>
      </c>
      <c r="N36" s="39">
        <v>42</v>
      </c>
      <c r="O36" s="30">
        <f t="shared" si="4"/>
        <v>4.4363425925925924E-2</v>
      </c>
      <c r="P36" s="9" t="s">
        <v>176</v>
      </c>
      <c r="Q36" s="11">
        <v>20559</v>
      </c>
      <c r="R36" s="12">
        <f t="shared" si="5"/>
        <v>8.7488425925925928E-2</v>
      </c>
      <c r="S36" s="13">
        <f t="shared" si="6"/>
        <v>8.5185185185185183E-2</v>
      </c>
      <c r="T36" s="12">
        <f t="shared" si="7"/>
        <v>2.8634259259259259E-2</v>
      </c>
      <c r="U36" s="31">
        <v>32</v>
      </c>
      <c r="V36" s="9" t="s">
        <v>177</v>
      </c>
      <c r="W36" s="11">
        <v>24549</v>
      </c>
      <c r="X36" s="12">
        <f t="shared" si="8"/>
        <v>0.11515046296296297</v>
      </c>
      <c r="Y36" s="13">
        <f t="shared" si="9"/>
        <v>0.11284722222222222</v>
      </c>
      <c r="Z36" s="12">
        <f t="shared" si="10"/>
        <v>2.7662037037037037E-2</v>
      </c>
      <c r="AA36" s="26">
        <v>31</v>
      </c>
      <c r="AB36" s="13">
        <f t="shared" si="11"/>
        <v>0.11284722222222222</v>
      </c>
      <c r="AC36" s="40">
        <v>34</v>
      </c>
    </row>
    <row r="37" spans="1:29" ht="26.25" x14ac:dyDescent="0.4">
      <c r="A37" s="8">
        <v>601</v>
      </c>
      <c r="B37" s="9" t="s">
        <v>71</v>
      </c>
      <c r="C37" s="9" t="s">
        <v>27</v>
      </c>
      <c r="D37" s="9" t="s">
        <v>72</v>
      </c>
      <c r="E37" s="11">
        <v>1846</v>
      </c>
      <c r="F37" s="12">
        <f t="shared" si="0"/>
        <v>1.3032407407407407E-2</v>
      </c>
      <c r="G37" s="26">
        <v>21</v>
      </c>
      <c r="H37" s="9" t="s">
        <v>73</v>
      </c>
      <c r="I37" s="11">
        <v>11538</v>
      </c>
      <c r="J37" s="30">
        <f t="shared" si="1"/>
        <v>3.9490740740740736E-2</v>
      </c>
      <c r="K37" s="11">
        <v>237</v>
      </c>
      <c r="L37" s="12">
        <f t="shared" si="2"/>
        <v>1.8171296296296297E-3</v>
      </c>
      <c r="M37" s="13">
        <f t="shared" si="3"/>
        <v>3.7673611111111109E-2</v>
      </c>
      <c r="N37" s="39">
        <v>26</v>
      </c>
      <c r="O37" s="30">
        <f t="shared" si="4"/>
        <v>3.7673611111111109E-2</v>
      </c>
      <c r="P37" s="9" t="s">
        <v>73</v>
      </c>
      <c r="Q37" s="11">
        <v>15935</v>
      </c>
      <c r="R37" s="12">
        <f t="shared" si="5"/>
        <v>8.3043981481481483E-2</v>
      </c>
      <c r="S37" s="13">
        <f t="shared" si="6"/>
        <v>8.1226851851851856E-2</v>
      </c>
      <c r="T37" s="12">
        <f t="shared" si="7"/>
        <v>3.0520833333333337E-2</v>
      </c>
      <c r="U37" s="31">
        <v>37</v>
      </c>
      <c r="V37" s="9" t="s">
        <v>72</v>
      </c>
      <c r="W37" s="11">
        <v>24514</v>
      </c>
      <c r="X37" s="12">
        <f t="shared" si="8"/>
        <v>0.11474537037037037</v>
      </c>
      <c r="Y37" s="13">
        <f t="shared" si="9"/>
        <v>0.11292824074074075</v>
      </c>
      <c r="Z37" s="12">
        <f t="shared" si="10"/>
        <v>3.1701388888888883E-2</v>
      </c>
      <c r="AA37" s="31">
        <v>41</v>
      </c>
      <c r="AB37" s="13">
        <f t="shared" si="11"/>
        <v>0.11292824074074073</v>
      </c>
      <c r="AC37" s="40">
        <v>35</v>
      </c>
    </row>
    <row r="38" spans="1:29" ht="26.25" x14ac:dyDescent="0.4">
      <c r="A38" s="8">
        <v>615</v>
      </c>
      <c r="B38" s="9" t="s">
        <v>79</v>
      </c>
      <c r="C38" s="9" t="s">
        <v>53</v>
      </c>
      <c r="D38" s="9" t="s">
        <v>123</v>
      </c>
      <c r="E38" s="11">
        <v>2331</v>
      </c>
      <c r="F38" s="12">
        <f t="shared" si="0"/>
        <v>1.6331018518518519E-2</v>
      </c>
      <c r="G38" s="26">
        <v>37</v>
      </c>
      <c r="H38" s="9" t="s">
        <v>124</v>
      </c>
      <c r="I38" s="11">
        <v>12301</v>
      </c>
      <c r="J38" s="30">
        <f t="shared" si="1"/>
        <v>4.131944444444445E-2</v>
      </c>
      <c r="K38" s="11"/>
      <c r="L38" s="12">
        <f t="shared" si="2"/>
        <v>0</v>
      </c>
      <c r="M38" s="13">
        <f t="shared" si="3"/>
        <v>4.131944444444445E-2</v>
      </c>
      <c r="N38" s="39">
        <v>38</v>
      </c>
      <c r="O38" s="30">
        <f t="shared" si="4"/>
        <v>4.131944444444445E-2</v>
      </c>
      <c r="P38" s="9" t="s">
        <v>125</v>
      </c>
      <c r="Q38" s="11">
        <v>20236</v>
      </c>
      <c r="R38" s="12">
        <f t="shared" si="5"/>
        <v>8.5138888888888889E-2</v>
      </c>
      <c r="S38" s="13">
        <f t="shared" si="6"/>
        <v>8.5138888888888889E-2</v>
      </c>
      <c r="T38" s="12">
        <f t="shared" si="7"/>
        <v>2.748842592592592E-2</v>
      </c>
      <c r="U38" s="31">
        <v>29</v>
      </c>
      <c r="V38" s="9" t="s">
        <v>124</v>
      </c>
      <c r="W38" s="11">
        <v>24435</v>
      </c>
      <c r="X38" s="12">
        <f t="shared" si="8"/>
        <v>0.11429398148148148</v>
      </c>
      <c r="Y38" s="13">
        <f t="shared" si="9"/>
        <v>0.11429398148148148</v>
      </c>
      <c r="Z38" s="12">
        <f t="shared" si="10"/>
        <v>2.9155092592592597E-2</v>
      </c>
      <c r="AA38" s="26">
        <v>36</v>
      </c>
      <c r="AB38" s="13">
        <f t="shared" si="11"/>
        <v>0.11429398148148148</v>
      </c>
      <c r="AC38" s="39">
        <v>36</v>
      </c>
    </row>
    <row r="39" spans="1:29" ht="26.25" x14ac:dyDescent="0.4">
      <c r="A39" s="8">
        <v>632</v>
      </c>
      <c r="B39" s="9" t="s">
        <v>93</v>
      </c>
      <c r="C39" s="9" t="s">
        <v>40</v>
      </c>
      <c r="D39" s="9" t="s">
        <v>164</v>
      </c>
      <c r="E39" s="11">
        <v>2230</v>
      </c>
      <c r="F39" s="12">
        <f t="shared" si="0"/>
        <v>1.5625E-2</v>
      </c>
      <c r="G39" s="26">
        <v>33</v>
      </c>
      <c r="H39" s="9" t="s">
        <v>164</v>
      </c>
      <c r="I39" s="11">
        <v>11706</v>
      </c>
      <c r="J39" s="30">
        <f t="shared" si="1"/>
        <v>3.7916666666666668E-2</v>
      </c>
      <c r="K39" s="11"/>
      <c r="L39" s="12">
        <f t="shared" si="2"/>
        <v>0</v>
      </c>
      <c r="M39" s="13">
        <f t="shared" si="3"/>
        <v>3.7916666666666668E-2</v>
      </c>
      <c r="N39" s="39">
        <v>27</v>
      </c>
      <c r="O39" s="30">
        <f t="shared" si="4"/>
        <v>3.7916666666666668E-2</v>
      </c>
      <c r="P39" s="9" t="s">
        <v>164</v>
      </c>
      <c r="Q39" s="11">
        <v>20221</v>
      </c>
      <c r="R39" s="12">
        <f t="shared" si="5"/>
        <v>8.4965277777777778E-2</v>
      </c>
      <c r="S39" s="13">
        <f t="shared" si="6"/>
        <v>8.4965277777777778E-2</v>
      </c>
      <c r="T39" s="12">
        <f t="shared" si="7"/>
        <v>3.142361111111111E-2</v>
      </c>
      <c r="U39" s="31">
        <v>40</v>
      </c>
      <c r="V39" s="9" t="s">
        <v>164</v>
      </c>
      <c r="W39" s="11">
        <v>24505</v>
      </c>
      <c r="X39" s="12">
        <f t="shared" si="8"/>
        <v>0.1146412037037037</v>
      </c>
      <c r="Y39" s="13">
        <f t="shared" si="9"/>
        <v>0.1146412037037037</v>
      </c>
      <c r="Z39" s="12">
        <f t="shared" si="10"/>
        <v>2.9675925925925925E-2</v>
      </c>
      <c r="AA39" s="31">
        <v>38</v>
      </c>
      <c r="AB39" s="13">
        <f t="shared" si="11"/>
        <v>0.1146412037037037</v>
      </c>
      <c r="AC39" s="39">
        <v>37</v>
      </c>
    </row>
    <row r="40" spans="1:29" ht="26.25" x14ac:dyDescent="0.4">
      <c r="A40" s="8">
        <v>625</v>
      </c>
      <c r="B40" s="9" t="s">
        <v>93</v>
      </c>
      <c r="C40" s="9" t="s">
        <v>42</v>
      </c>
      <c r="D40" s="9" t="s">
        <v>156</v>
      </c>
      <c r="E40" s="11">
        <v>2419</v>
      </c>
      <c r="F40" s="12">
        <f t="shared" si="0"/>
        <v>1.6886574074074075E-2</v>
      </c>
      <c r="G40" s="26">
        <v>39</v>
      </c>
      <c r="H40" s="9" t="s">
        <v>156</v>
      </c>
      <c r="I40" s="11">
        <v>12102</v>
      </c>
      <c r="J40" s="30">
        <f t="shared" si="1"/>
        <v>3.9386574074074074E-2</v>
      </c>
      <c r="K40" s="11"/>
      <c r="L40" s="12">
        <f t="shared" si="2"/>
        <v>0</v>
      </c>
      <c r="M40" s="13">
        <f t="shared" si="3"/>
        <v>3.9386574074074074E-2</v>
      </c>
      <c r="N40" s="39">
        <v>32</v>
      </c>
      <c r="O40" s="30">
        <f t="shared" si="4"/>
        <v>3.9386574074074074E-2</v>
      </c>
      <c r="P40" s="9" t="s">
        <v>156</v>
      </c>
      <c r="Q40" s="11">
        <v>20613</v>
      </c>
      <c r="R40" s="12">
        <f t="shared" si="5"/>
        <v>8.7650462962962958E-2</v>
      </c>
      <c r="S40" s="13">
        <f t="shared" si="6"/>
        <v>8.7650462962962958E-2</v>
      </c>
      <c r="T40" s="12">
        <f t="shared" si="7"/>
        <v>3.1377314814814809E-2</v>
      </c>
      <c r="U40" s="31">
        <v>39</v>
      </c>
      <c r="V40" s="9" t="s">
        <v>156</v>
      </c>
      <c r="W40" s="11">
        <v>24836</v>
      </c>
      <c r="X40" s="12">
        <f t="shared" si="8"/>
        <v>0.11708333333333333</v>
      </c>
      <c r="Y40" s="13">
        <f t="shared" si="9"/>
        <v>0.11708333333333333</v>
      </c>
      <c r="Z40" s="12">
        <f t="shared" si="10"/>
        <v>2.943287037037038E-2</v>
      </c>
      <c r="AA40" s="26">
        <v>37</v>
      </c>
      <c r="AB40" s="13">
        <f t="shared" si="11"/>
        <v>0.11708333333333334</v>
      </c>
      <c r="AC40" s="40">
        <v>38</v>
      </c>
    </row>
    <row r="41" spans="1:29" ht="26.25" x14ac:dyDescent="0.4">
      <c r="A41" s="8">
        <v>638</v>
      </c>
      <c r="B41" s="9" t="s">
        <v>93</v>
      </c>
      <c r="C41" s="9" t="s">
        <v>44</v>
      </c>
      <c r="D41" s="9" t="s">
        <v>170</v>
      </c>
      <c r="E41" s="11">
        <v>2225</v>
      </c>
      <c r="F41" s="12">
        <f t="shared" si="0"/>
        <v>1.556712962962963E-2</v>
      </c>
      <c r="G41" s="26">
        <v>32</v>
      </c>
      <c r="H41" s="9" t="s">
        <v>170</v>
      </c>
      <c r="I41" s="11">
        <v>12042</v>
      </c>
      <c r="J41" s="30">
        <f t="shared" si="1"/>
        <v>4.0474537037037031E-2</v>
      </c>
      <c r="K41" s="11"/>
      <c r="L41" s="12">
        <f t="shared" si="2"/>
        <v>0</v>
      </c>
      <c r="M41" s="13">
        <f t="shared" si="3"/>
        <v>4.0474537037037031E-2</v>
      </c>
      <c r="N41" s="39">
        <v>34</v>
      </c>
      <c r="O41" s="30">
        <f t="shared" si="4"/>
        <v>4.0474537037037031E-2</v>
      </c>
      <c r="P41" s="9" t="s">
        <v>170</v>
      </c>
      <c r="Q41" s="11">
        <v>20449</v>
      </c>
      <c r="R41" s="12">
        <f t="shared" si="5"/>
        <v>8.6678240740740736E-2</v>
      </c>
      <c r="S41" s="13">
        <f t="shared" si="6"/>
        <v>8.6678240740740736E-2</v>
      </c>
      <c r="T41" s="12">
        <f t="shared" si="7"/>
        <v>3.0636574074074073E-2</v>
      </c>
      <c r="U41" s="31">
        <v>38</v>
      </c>
      <c r="V41" s="9" t="s">
        <v>170</v>
      </c>
      <c r="W41" s="11">
        <v>25010</v>
      </c>
      <c r="X41" s="12">
        <f t="shared" si="8"/>
        <v>0.1181712962962963</v>
      </c>
      <c r="Y41" s="13">
        <f t="shared" si="9"/>
        <v>0.1181712962962963</v>
      </c>
      <c r="Z41" s="12">
        <f t="shared" si="10"/>
        <v>3.1493055555555559E-2</v>
      </c>
      <c r="AA41" s="31">
        <v>40</v>
      </c>
      <c r="AB41" s="13">
        <f t="shared" si="11"/>
        <v>0.1181712962962963</v>
      </c>
      <c r="AC41" s="40">
        <v>39</v>
      </c>
    </row>
    <row r="42" spans="1:29" ht="26.25" x14ac:dyDescent="0.4">
      <c r="A42" s="8">
        <v>622</v>
      </c>
      <c r="B42" s="9" t="s">
        <v>84</v>
      </c>
      <c r="C42" s="9" t="s">
        <v>43</v>
      </c>
      <c r="D42" s="9" t="s">
        <v>146</v>
      </c>
      <c r="E42" s="11">
        <v>2121</v>
      </c>
      <c r="F42" s="12">
        <f t="shared" si="0"/>
        <v>1.4826388888888889E-2</v>
      </c>
      <c r="G42" s="26">
        <v>29</v>
      </c>
      <c r="H42" s="9" t="s">
        <v>147</v>
      </c>
      <c r="I42" s="11">
        <v>12642</v>
      </c>
      <c r="J42" s="30">
        <f t="shared" si="1"/>
        <v>4.5381944444444447E-2</v>
      </c>
      <c r="K42" s="11"/>
      <c r="L42" s="12">
        <f t="shared" si="2"/>
        <v>0</v>
      </c>
      <c r="M42" s="13">
        <f t="shared" si="3"/>
        <v>4.5381944444444447E-2</v>
      </c>
      <c r="N42" s="39">
        <v>44</v>
      </c>
      <c r="O42" s="30">
        <f t="shared" si="4"/>
        <v>4.5381944444444447E-2</v>
      </c>
      <c r="P42" s="9" t="s">
        <v>148</v>
      </c>
      <c r="Q42" s="11">
        <v>21524</v>
      </c>
      <c r="R42" s="12">
        <f t="shared" si="5"/>
        <v>9.402777777777778E-2</v>
      </c>
      <c r="S42" s="13">
        <f t="shared" si="6"/>
        <v>9.402777777777778E-2</v>
      </c>
      <c r="T42" s="12">
        <f t="shared" si="7"/>
        <v>3.3819444444444444E-2</v>
      </c>
      <c r="U42" s="31">
        <v>41</v>
      </c>
      <c r="V42" s="9" t="s">
        <v>149</v>
      </c>
      <c r="W42" s="11">
        <v>25216</v>
      </c>
      <c r="X42" s="12">
        <f t="shared" si="8"/>
        <v>0.11962962962962963</v>
      </c>
      <c r="Y42" s="13">
        <f t="shared" si="9"/>
        <v>0.11962962962962963</v>
      </c>
      <c r="Z42" s="12">
        <f t="shared" si="10"/>
        <v>2.5601851851851848E-2</v>
      </c>
      <c r="AA42" s="26">
        <v>24</v>
      </c>
      <c r="AB42" s="13">
        <f t="shared" si="11"/>
        <v>0.11962962962962963</v>
      </c>
      <c r="AC42" s="39">
        <v>40</v>
      </c>
    </row>
    <row r="43" spans="1:29" ht="26.25" x14ac:dyDescent="0.4">
      <c r="A43" s="8">
        <v>631</v>
      </c>
      <c r="B43" s="9" t="s">
        <v>93</v>
      </c>
      <c r="C43" s="9" t="s">
        <v>46</v>
      </c>
      <c r="D43" s="9" t="s">
        <v>163</v>
      </c>
      <c r="E43" s="11">
        <v>2652</v>
      </c>
      <c r="F43" s="12">
        <f t="shared" si="0"/>
        <v>1.8657407407407407E-2</v>
      </c>
      <c r="G43" s="26">
        <v>42</v>
      </c>
      <c r="H43" s="9" t="s">
        <v>163</v>
      </c>
      <c r="I43" s="11">
        <v>12230</v>
      </c>
      <c r="J43" s="30">
        <f t="shared" si="1"/>
        <v>3.8634259259259257E-2</v>
      </c>
      <c r="K43" s="11"/>
      <c r="L43" s="12">
        <f t="shared" si="2"/>
        <v>0</v>
      </c>
      <c r="M43" s="13">
        <f t="shared" si="3"/>
        <v>3.8634259259259257E-2</v>
      </c>
      <c r="N43" s="39">
        <v>30</v>
      </c>
      <c r="O43" s="30">
        <f t="shared" si="4"/>
        <v>3.8634259259259257E-2</v>
      </c>
      <c r="P43" s="9" t="s">
        <v>163</v>
      </c>
      <c r="Q43" s="11">
        <v>21253</v>
      </c>
      <c r="R43" s="12">
        <f t="shared" si="5"/>
        <v>9.2280092592592594E-2</v>
      </c>
      <c r="S43" s="13">
        <f t="shared" si="6"/>
        <v>9.2280092592592594E-2</v>
      </c>
      <c r="T43" s="12">
        <f t="shared" si="7"/>
        <v>3.498842592592593E-2</v>
      </c>
      <c r="U43" s="31">
        <v>42</v>
      </c>
      <c r="V43" s="9" t="s">
        <v>163</v>
      </c>
      <c r="W43" s="11">
        <v>25352</v>
      </c>
      <c r="X43" s="12">
        <f t="shared" si="8"/>
        <v>0.12074074074074075</v>
      </c>
      <c r="Y43" s="13">
        <f t="shared" si="9"/>
        <v>0.12074074074074075</v>
      </c>
      <c r="Z43" s="12">
        <f t="shared" si="10"/>
        <v>2.8460648148148159E-2</v>
      </c>
      <c r="AA43" s="31">
        <v>32</v>
      </c>
      <c r="AB43" s="13">
        <f t="shared" si="11"/>
        <v>0.12074074074074076</v>
      </c>
      <c r="AC43" s="39">
        <v>41</v>
      </c>
    </row>
    <row r="44" spans="1:29" ht="26.25" x14ac:dyDescent="0.4">
      <c r="A44" s="8">
        <v>637</v>
      </c>
      <c r="B44" s="9" t="s">
        <v>93</v>
      </c>
      <c r="C44" s="9" t="s">
        <v>47</v>
      </c>
      <c r="D44" s="9" t="s">
        <v>169</v>
      </c>
      <c r="E44" s="11">
        <v>2655</v>
      </c>
      <c r="F44" s="12">
        <f t="shared" si="0"/>
        <v>1.8692129629629628E-2</v>
      </c>
      <c r="G44" s="26">
        <v>43</v>
      </c>
      <c r="H44" s="9" t="s">
        <v>169</v>
      </c>
      <c r="I44" s="11">
        <v>12519</v>
      </c>
      <c r="J44" s="30">
        <f t="shared" si="1"/>
        <v>4.055555555555556E-2</v>
      </c>
      <c r="K44" s="11"/>
      <c r="L44" s="12">
        <f t="shared" si="2"/>
        <v>0</v>
      </c>
      <c r="M44" s="13">
        <f t="shared" si="3"/>
        <v>4.055555555555556E-2</v>
      </c>
      <c r="N44" s="39">
        <v>35</v>
      </c>
      <c r="O44" s="30">
        <f t="shared" si="4"/>
        <v>4.055555555555556E-2</v>
      </c>
      <c r="P44" s="9" t="s">
        <v>169</v>
      </c>
      <c r="Q44" s="11">
        <v>21727</v>
      </c>
      <c r="R44" s="12">
        <f t="shared" si="5"/>
        <v>9.5451388888888891E-2</v>
      </c>
      <c r="S44" s="13">
        <f t="shared" si="6"/>
        <v>9.5451388888888891E-2</v>
      </c>
      <c r="T44" s="12">
        <f t="shared" si="7"/>
        <v>3.6203703703703703E-2</v>
      </c>
      <c r="U44" s="31">
        <v>43</v>
      </c>
      <c r="V44" s="9" t="s">
        <v>169</v>
      </c>
      <c r="W44" s="11">
        <v>25908</v>
      </c>
      <c r="X44" s="12">
        <f t="shared" si="8"/>
        <v>0.12439814814814815</v>
      </c>
      <c r="Y44" s="13">
        <f t="shared" si="9"/>
        <v>0.12439814814814815</v>
      </c>
      <c r="Z44" s="12">
        <f t="shared" si="10"/>
        <v>2.8946759259259248E-2</v>
      </c>
      <c r="AA44" s="26">
        <v>33</v>
      </c>
      <c r="AB44" s="13">
        <f t="shared" si="11"/>
        <v>0.12439814814814815</v>
      </c>
      <c r="AC44" s="40">
        <v>42</v>
      </c>
    </row>
    <row r="45" spans="1:29" ht="26.25" x14ac:dyDescent="0.4">
      <c r="A45" s="8">
        <v>636</v>
      </c>
      <c r="B45" s="9" t="s">
        <v>93</v>
      </c>
      <c r="C45" s="9" t="s">
        <v>49</v>
      </c>
      <c r="D45" s="9" t="s">
        <v>168</v>
      </c>
      <c r="E45" s="11">
        <v>3309</v>
      </c>
      <c r="F45" s="12">
        <f t="shared" si="0"/>
        <v>2.3020833333333334E-2</v>
      </c>
      <c r="G45" s="26">
        <v>45</v>
      </c>
      <c r="H45" s="9" t="s">
        <v>168</v>
      </c>
      <c r="I45" s="11">
        <v>12831</v>
      </c>
      <c r="J45" s="30">
        <f t="shared" si="1"/>
        <v>3.844907407407408E-2</v>
      </c>
      <c r="K45" s="11"/>
      <c r="L45" s="12">
        <f t="shared" si="2"/>
        <v>0</v>
      </c>
      <c r="M45" s="13">
        <f t="shared" si="3"/>
        <v>3.844907407407408E-2</v>
      </c>
      <c r="N45" s="39">
        <v>29</v>
      </c>
      <c r="O45" s="30">
        <f t="shared" si="4"/>
        <v>3.844907407407408E-2</v>
      </c>
      <c r="P45" s="9" t="s">
        <v>168</v>
      </c>
      <c r="Q45" s="11">
        <v>22100</v>
      </c>
      <c r="R45" s="12">
        <f t="shared" si="5"/>
        <v>9.7916666666666666E-2</v>
      </c>
      <c r="S45" s="13">
        <f t="shared" si="6"/>
        <v>9.7916666666666666E-2</v>
      </c>
      <c r="T45" s="12">
        <f t="shared" si="7"/>
        <v>3.6446759259259248E-2</v>
      </c>
      <c r="U45" s="31">
        <v>44</v>
      </c>
      <c r="V45" s="9" t="s">
        <v>168</v>
      </c>
      <c r="W45" s="11">
        <v>30356</v>
      </c>
      <c r="X45" s="12">
        <f t="shared" si="8"/>
        <v>0.12773148148148147</v>
      </c>
      <c r="Y45" s="13">
        <f t="shared" si="9"/>
        <v>0.12773148148148147</v>
      </c>
      <c r="Z45" s="12">
        <f t="shared" si="10"/>
        <v>2.9814814814814811E-2</v>
      </c>
      <c r="AA45" s="31">
        <v>39</v>
      </c>
      <c r="AB45" s="13">
        <f t="shared" si="11"/>
        <v>0.12773148148148147</v>
      </c>
      <c r="AC45" s="40">
        <v>43</v>
      </c>
    </row>
    <row r="46" spans="1:29" ht="26.25" x14ac:dyDescent="0.4">
      <c r="A46" s="8">
        <v>610</v>
      </c>
      <c r="B46" s="9" t="s">
        <v>84</v>
      </c>
      <c r="C46" s="9" t="s">
        <v>45</v>
      </c>
      <c r="D46" s="9" t="s">
        <v>107</v>
      </c>
      <c r="E46" s="11">
        <v>3211</v>
      </c>
      <c r="F46" s="12">
        <f t="shared" si="0"/>
        <v>2.2349537037037036E-2</v>
      </c>
      <c r="G46" s="26">
        <v>44</v>
      </c>
      <c r="H46" s="9" t="s">
        <v>108</v>
      </c>
      <c r="I46" s="11">
        <v>13343</v>
      </c>
      <c r="J46" s="30">
        <f t="shared" si="1"/>
        <v>4.2731481481481488E-2</v>
      </c>
      <c r="K46" s="11"/>
      <c r="L46" s="12">
        <f t="shared" si="2"/>
        <v>0</v>
      </c>
      <c r="M46" s="13">
        <f t="shared" si="3"/>
        <v>4.2731481481481488E-2</v>
      </c>
      <c r="N46" s="39">
        <v>40</v>
      </c>
      <c r="O46" s="30">
        <f t="shared" si="4"/>
        <v>4.2731481481481488E-2</v>
      </c>
      <c r="P46" s="9" t="s">
        <v>109</v>
      </c>
      <c r="Q46" s="11">
        <v>21611</v>
      </c>
      <c r="R46" s="12">
        <f t="shared" si="5"/>
        <v>9.4571759259259258E-2</v>
      </c>
      <c r="S46" s="13">
        <f t="shared" si="6"/>
        <v>9.4571759259259258E-2</v>
      </c>
      <c r="T46" s="12">
        <f t="shared" si="7"/>
        <v>2.9490740740740734E-2</v>
      </c>
      <c r="U46" s="31">
        <v>34</v>
      </c>
      <c r="V46" s="9" t="s">
        <v>110</v>
      </c>
      <c r="W46" s="11">
        <v>30359</v>
      </c>
      <c r="X46" s="12">
        <f t="shared" si="8"/>
        <v>0.1277662037037037</v>
      </c>
      <c r="Y46" s="13">
        <f t="shared" si="9"/>
        <v>0.1277662037037037</v>
      </c>
      <c r="Z46" s="12">
        <f t="shared" si="10"/>
        <v>3.3194444444444443E-2</v>
      </c>
      <c r="AA46" s="26">
        <v>42</v>
      </c>
      <c r="AB46" s="13">
        <f t="shared" si="11"/>
        <v>0.1277662037037037</v>
      </c>
      <c r="AC46" s="39">
        <v>44</v>
      </c>
    </row>
    <row r="47" spans="1:29" ht="26.25" x14ac:dyDescent="0.4">
      <c r="A47" s="8">
        <v>606</v>
      </c>
      <c r="B47" s="9" t="s">
        <v>93</v>
      </c>
      <c r="C47" s="9" t="s">
        <v>51</v>
      </c>
      <c r="D47" s="9" t="s">
        <v>94</v>
      </c>
      <c r="E47" s="11">
        <v>1550</v>
      </c>
      <c r="F47" s="12">
        <f t="shared" si="0"/>
        <v>1.0995370370370371E-2</v>
      </c>
      <c r="G47" s="26">
        <v>7</v>
      </c>
      <c r="H47" s="9" t="s">
        <v>94</v>
      </c>
      <c r="I47" s="11">
        <v>13747</v>
      </c>
      <c r="J47" s="30">
        <f t="shared" si="1"/>
        <v>5.6909722222222216E-2</v>
      </c>
      <c r="K47" s="11">
        <v>406</v>
      </c>
      <c r="L47" s="12">
        <f t="shared" si="2"/>
        <v>2.8472222222222223E-3</v>
      </c>
      <c r="M47" s="13">
        <f t="shared" si="3"/>
        <v>5.4062499999999993E-2</v>
      </c>
      <c r="N47" s="39">
        <v>45</v>
      </c>
      <c r="O47" s="30">
        <f t="shared" si="4"/>
        <v>5.4062499999999993E-2</v>
      </c>
      <c r="P47" s="9" t="s">
        <v>94</v>
      </c>
      <c r="Q47" s="11">
        <v>24749</v>
      </c>
      <c r="R47" s="12">
        <f t="shared" si="5"/>
        <v>0.11653935185185185</v>
      </c>
      <c r="S47" s="13">
        <f t="shared" si="6"/>
        <v>0.11369212962962963</v>
      </c>
      <c r="T47" s="12">
        <f t="shared" si="7"/>
        <v>4.8634259259259266E-2</v>
      </c>
      <c r="U47" s="31">
        <v>45</v>
      </c>
      <c r="V47" s="9" t="s">
        <v>94</v>
      </c>
      <c r="W47" s="11">
        <v>34952</v>
      </c>
      <c r="X47" s="12">
        <f t="shared" si="8"/>
        <v>0.15962962962962962</v>
      </c>
      <c r="Y47" s="13">
        <f t="shared" si="9"/>
        <v>0.1567824074074074</v>
      </c>
      <c r="Z47" s="12">
        <f t="shared" si="10"/>
        <v>4.3090277777777769E-2</v>
      </c>
      <c r="AA47" s="31">
        <v>45</v>
      </c>
      <c r="AB47" s="13">
        <f t="shared" si="11"/>
        <v>0.1567824074074074</v>
      </c>
      <c r="AC47" s="39">
        <v>45</v>
      </c>
    </row>
  </sheetData>
  <protectedRanges>
    <protectedRange sqref="M3:O47" name="Cyclist" securityDescriptor="O:WDG:WDD:(A;;CC;;;S-1-5-21-2095120238-3202207552-801093568-1000)"/>
  </protectedRanges>
  <sortState xmlns:xlrd2="http://schemas.microsoft.com/office/spreadsheetml/2017/richdata2" ref="A3:AC47">
    <sortCondition ref="AB3:AB47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415FA-BF25-4F13-BBBC-E9543BC51E5D}">
  <sheetPr>
    <tabColor rgb="FFFFFF00"/>
  </sheetPr>
  <dimension ref="B1:L25"/>
  <sheetViews>
    <sheetView workbookViewId="0">
      <selection activeCell="N3" sqref="N3"/>
    </sheetView>
  </sheetViews>
  <sheetFormatPr defaultRowHeight="15" x14ac:dyDescent="0.25"/>
  <cols>
    <col min="1" max="1" width="1.28515625" customWidth="1"/>
    <col min="2" max="2" width="23.85546875" bestFit="1" customWidth="1"/>
    <col min="3" max="3" width="7.7109375" bestFit="1" customWidth="1"/>
    <col min="4" max="4" width="6.28515625" bestFit="1" customWidth="1"/>
    <col min="5" max="5" width="3" customWidth="1"/>
    <col min="6" max="6" width="20.7109375" bestFit="1" customWidth="1"/>
    <col min="7" max="7" width="7.7109375" bestFit="1" customWidth="1"/>
    <col min="8" max="8" width="6.28515625" bestFit="1" customWidth="1"/>
    <col min="9" max="9" width="3" customWidth="1"/>
    <col min="10" max="10" width="18.5703125" bestFit="1" customWidth="1"/>
  </cols>
  <sheetData>
    <row r="1" spans="2:12" x14ac:dyDescent="0.2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2:12" ht="15.75" thickBot="1" x14ac:dyDescent="0.3"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2:12" ht="15.75" x14ac:dyDescent="0.25">
      <c r="B3" s="43" t="s">
        <v>1</v>
      </c>
      <c r="C3" s="44"/>
      <c r="D3" s="45"/>
      <c r="F3" s="43" t="s">
        <v>2</v>
      </c>
      <c r="G3" s="44"/>
      <c r="H3" s="45"/>
      <c r="J3" s="43" t="s">
        <v>3</v>
      </c>
      <c r="K3" s="44"/>
      <c r="L3" s="45"/>
    </row>
    <row r="4" spans="2:12" ht="15.75" x14ac:dyDescent="0.25">
      <c r="B4" s="1" t="s">
        <v>4</v>
      </c>
      <c r="C4" s="2">
        <v>7.7893518518518515E-2</v>
      </c>
      <c r="D4" s="3">
        <v>1</v>
      </c>
      <c r="F4" s="1" t="s">
        <v>5</v>
      </c>
      <c r="G4" s="2">
        <v>8.3506944444444439E-2</v>
      </c>
      <c r="H4" s="3">
        <v>5</v>
      </c>
      <c r="J4" s="1" t="s">
        <v>6</v>
      </c>
      <c r="K4" s="2">
        <v>8.4571759259259263E-2</v>
      </c>
      <c r="L4" s="3">
        <v>6</v>
      </c>
    </row>
    <row r="5" spans="2:12" ht="15.75" x14ac:dyDescent="0.25">
      <c r="B5" s="1" t="s">
        <v>7</v>
      </c>
      <c r="C5" s="2">
        <v>7.9120370370370369E-2</v>
      </c>
      <c r="D5" s="3">
        <v>2</v>
      </c>
      <c r="F5" s="1" t="s">
        <v>8</v>
      </c>
      <c r="G5" s="2">
        <v>8.7569444444444436E-2</v>
      </c>
      <c r="H5" s="3">
        <v>8</v>
      </c>
      <c r="J5" s="1" t="s">
        <v>9</v>
      </c>
      <c r="K5" s="2">
        <v>8.8726851851851848E-2</v>
      </c>
      <c r="L5" s="3">
        <v>10</v>
      </c>
    </row>
    <row r="6" spans="2:12" ht="16.5" thickBot="1" x14ac:dyDescent="0.3">
      <c r="B6" s="1" t="s">
        <v>10</v>
      </c>
      <c r="C6" s="2">
        <v>8.1944444444444445E-2</v>
      </c>
      <c r="D6" s="3">
        <v>3</v>
      </c>
      <c r="F6" s="4" t="s">
        <v>11</v>
      </c>
      <c r="G6" s="5">
        <v>0.11090277777777778</v>
      </c>
      <c r="H6" s="6">
        <v>29</v>
      </c>
      <c r="J6" s="1" t="s">
        <v>12</v>
      </c>
      <c r="K6" s="2">
        <v>8.9293981481481488E-2</v>
      </c>
      <c r="L6" s="3">
        <v>11</v>
      </c>
    </row>
    <row r="7" spans="2:12" ht="16.5" thickBot="1" x14ac:dyDescent="0.3">
      <c r="B7" s="1" t="s">
        <v>13</v>
      </c>
      <c r="C7" s="2">
        <v>8.3356481481481476E-2</v>
      </c>
      <c r="D7" s="3">
        <v>4</v>
      </c>
      <c r="J7" s="1" t="s">
        <v>14</v>
      </c>
      <c r="K7" s="2">
        <v>8.9953703703703702E-2</v>
      </c>
      <c r="L7" s="3">
        <v>12</v>
      </c>
    </row>
    <row r="8" spans="2:12" ht="15.75" x14ac:dyDescent="0.25">
      <c r="B8" s="1" t="s">
        <v>15</v>
      </c>
      <c r="C8" s="2">
        <v>8.5740740740740742E-2</v>
      </c>
      <c r="D8" s="3">
        <v>7</v>
      </c>
      <c r="F8" s="43" t="s">
        <v>16</v>
      </c>
      <c r="G8" s="44"/>
      <c r="H8" s="45"/>
      <c r="J8" s="1" t="s">
        <v>17</v>
      </c>
      <c r="K8" s="2">
        <v>9.0046296296296291E-2</v>
      </c>
      <c r="L8" s="3">
        <v>13</v>
      </c>
    </row>
    <row r="9" spans="2:12" ht="15.75" x14ac:dyDescent="0.25">
      <c r="B9" s="1" t="s">
        <v>18</v>
      </c>
      <c r="C9" s="2">
        <v>8.8009259259259259E-2</v>
      </c>
      <c r="D9" s="3">
        <v>9</v>
      </c>
      <c r="F9" s="1" t="s">
        <v>19</v>
      </c>
      <c r="G9" s="2">
        <v>0.11090277777777778</v>
      </c>
      <c r="H9" s="3">
        <v>29</v>
      </c>
      <c r="J9" s="1" t="s">
        <v>20</v>
      </c>
      <c r="K9" s="2">
        <v>9.9386574074074086E-2</v>
      </c>
      <c r="L9" s="3">
        <v>18</v>
      </c>
    </row>
    <row r="10" spans="2:12" ht="15.75" x14ac:dyDescent="0.25">
      <c r="B10" s="1" t="s">
        <v>21</v>
      </c>
      <c r="C10" s="2">
        <v>9.2187500000000006E-2</v>
      </c>
      <c r="D10" s="3">
        <v>14</v>
      </c>
      <c r="F10" s="1" t="s">
        <v>22</v>
      </c>
      <c r="G10" s="2">
        <v>0.11146990740740741</v>
      </c>
      <c r="H10" s="3">
        <v>31</v>
      </c>
      <c r="J10" s="1" t="s">
        <v>23</v>
      </c>
      <c r="K10" s="2">
        <v>0.10010416666666666</v>
      </c>
      <c r="L10" s="3">
        <v>19</v>
      </c>
    </row>
    <row r="11" spans="2:12" ht="16.5" thickBot="1" x14ac:dyDescent="0.3">
      <c r="B11" s="4" t="s">
        <v>24</v>
      </c>
      <c r="C11" s="5">
        <v>9.6828703703703708E-2</v>
      </c>
      <c r="D11" s="6">
        <v>17</v>
      </c>
      <c r="F11" s="1" t="s">
        <v>25</v>
      </c>
      <c r="G11" s="2">
        <v>0.11184027777777777</v>
      </c>
      <c r="H11" s="3">
        <v>32</v>
      </c>
      <c r="J11" s="1" t="s">
        <v>26</v>
      </c>
      <c r="K11" s="2">
        <v>0.10111111111111111</v>
      </c>
      <c r="L11" s="3">
        <v>23</v>
      </c>
    </row>
    <row r="12" spans="2:12" ht="16.5" thickBot="1" x14ac:dyDescent="0.3">
      <c r="F12" s="4" t="s">
        <v>27</v>
      </c>
      <c r="G12" s="5">
        <v>0.11292824074074073</v>
      </c>
      <c r="H12" s="6">
        <v>35</v>
      </c>
      <c r="J12" s="4" t="s">
        <v>28</v>
      </c>
      <c r="K12" s="5">
        <v>0.10746527777777778</v>
      </c>
      <c r="L12" s="6">
        <v>27</v>
      </c>
    </row>
    <row r="13" spans="2:12" ht="16.5" thickBot="1" x14ac:dyDescent="0.3">
      <c r="B13" s="43" t="s">
        <v>29</v>
      </c>
      <c r="C13" s="44"/>
      <c r="D13" s="45"/>
    </row>
    <row r="14" spans="2:12" ht="15.75" x14ac:dyDescent="0.25">
      <c r="B14" s="1" t="s">
        <v>30</v>
      </c>
      <c r="C14" s="2">
        <v>9.6400462962962966E-2</v>
      </c>
      <c r="D14" s="3">
        <v>16</v>
      </c>
      <c r="F14" s="43" t="s">
        <v>31</v>
      </c>
      <c r="G14" s="44"/>
      <c r="H14" s="45"/>
      <c r="J14" s="43" t="s">
        <v>32</v>
      </c>
      <c r="K14" s="44"/>
      <c r="L14" s="45"/>
    </row>
    <row r="15" spans="2:12" ht="15.75" x14ac:dyDescent="0.25">
      <c r="B15" s="1" t="s">
        <v>33</v>
      </c>
      <c r="C15" s="2">
        <v>0.10018518518518518</v>
      </c>
      <c r="D15" s="3">
        <v>20</v>
      </c>
      <c r="F15" s="1" t="s">
        <v>34</v>
      </c>
      <c r="G15" s="2">
        <v>0.1128125</v>
      </c>
      <c r="H15" s="3">
        <v>33</v>
      </c>
      <c r="J15" s="1" t="s">
        <v>35</v>
      </c>
      <c r="K15" s="2">
        <v>9.3460648148148154E-2</v>
      </c>
      <c r="L15" s="3">
        <v>15</v>
      </c>
    </row>
    <row r="16" spans="2:12" ht="16.5" thickBot="1" x14ac:dyDescent="0.3">
      <c r="B16" s="1" t="s">
        <v>36</v>
      </c>
      <c r="C16" s="2">
        <v>0.10049768518518519</v>
      </c>
      <c r="D16" s="3">
        <v>21</v>
      </c>
      <c r="F16" s="4" t="s">
        <v>37</v>
      </c>
      <c r="G16" s="5">
        <v>0.11284722222222222</v>
      </c>
      <c r="H16" s="6">
        <v>34</v>
      </c>
      <c r="J16" s="1" t="s">
        <v>38</v>
      </c>
      <c r="K16" s="2">
        <v>0.11013888888888888</v>
      </c>
      <c r="L16" s="3">
        <v>28</v>
      </c>
    </row>
    <row r="17" spans="2:12" ht="15.75" x14ac:dyDescent="0.25">
      <c r="B17" s="1" t="s">
        <v>39</v>
      </c>
      <c r="C17" s="2">
        <v>0.10075231481481481</v>
      </c>
      <c r="D17" s="3">
        <v>22</v>
      </c>
      <c r="J17" s="1" t="s">
        <v>40</v>
      </c>
      <c r="K17" s="2">
        <v>0.1146412037037037</v>
      </c>
      <c r="L17" s="3">
        <v>37</v>
      </c>
    </row>
    <row r="18" spans="2:12" ht="15.75" x14ac:dyDescent="0.25">
      <c r="B18" s="1" t="s">
        <v>41</v>
      </c>
      <c r="C18" s="2">
        <v>0.10511574074074075</v>
      </c>
      <c r="D18" s="3">
        <v>24</v>
      </c>
      <c r="J18" s="1" t="s">
        <v>42</v>
      </c>
      <c r="K18" s="2">
        <v>0.11708333333333334</v>
      </c>
      <c r="L18" s="3">
        <v>38</v>
      </c>
    </row>
    <row r="19" spans="2:12" ht="15.75" x14ac:dyDescent="0.25">
      <c r="B19" s="1" t="s">
        <v>43</v>
      </c>
      <c r="C19" s="2">
        <v>0.11962962962962963</v>
      </c>
      <c r="D19" s="3">
        <v>40</v>
      </c>
      <c r="J19" s="1" t="s">
        <v>44</v>
      </c>
      <c r="K19" s="2">
        <v>0.1181712962962963</v>
      </c>
      <c r="L19" s="3">
        <v>39</v>
      </c>
    </row>
    <row r="20" spans="2:12" ht="16.5" thickBot="1" x14ac:dyDescent="0.3">
      <c r="B20" s="4" t="s">
        <v>45</v>
      </c>
      <c r="C20" s="5">
        <v>0.1277662037037037</v>
      </c>
      <c r="D20" s="6">
        <v>44</v>
      </c>
      <c r="J20" s="1" t="s">
        <v>46</v>
      </c>
      <c r="K20" s="2">
        <v>0.12074074074074076</v>
      </c>
      <c r="L20" s="3">
        <v>41</v>
      </c>
    </row>
    <row r="21" spans="2:12" ht="16.5" thickBot="1" x14ac:dyDescent="0.3">
      <c r="J21" s="1" t="s">
        <v>47</v>
      </c>
      <c r="K21" s="2">
        <v>0.12439814814814815</v>
      </c>
      <c r="L21" s="3">
        <v>42</v>
      </c>
    </row>
    <row r="22" spans="2:12" ht="15.75" x14ac:dyDescent="0.25">
      <c r="B22" s="43" t="s">
        <v>48</v>
      </c>
      <c r="C22" s="44"/>
      <c r="D22" s="45"/>
      <c r="J22" s="1" t="s">
        <v>49</v>
      </c>
      <c r="K22" s="2">
        <v>0.12773148148148147</v>
      </c>
      <c r="L22" s="3">
        <v>43</v>
      </c>
    </row>
    <row r="23" spans="2:12" ht="16.5" thickBot="1" x14ac:dyDescent="0.3">
      <c r="B23" s="1" t="s">
        <v>50</v>
      </c>
      <c r="C23" s="2">
        <v>0.10626157407407408</v>
      </c>
      <c r="D23" s="3">
        <v>25</v>
      </c>
      <c r="J23" s="4" t="s">
        <v>51</v>
      </c>
      <c r="K23" s="5">
        <v>0.1567824074074074</v>
      </c>
      <c r="L23" s="6">
        <v>45</v>
      </c>
    </row>
    <row r="24" spans="2:12" ht="15.75" x14ac:dyDescent="0.25">
      <c r="B24" s="1" t="s">
        <v>52</v>
      </c>
      <c r="C24" s="2">
        <v>0.10658564814814814</v>
      </c>
      <c r="D24" s="3">
        <v>26</v>
      </c>
    </row>
    <row r="25" spans="2:12" ht="16.5" thickBot="1" x14ac:dyDescent="0.3">
      <c r="B25" s="4" t="s">
        <v>53</v>
      </c>
      <c r="C25" s="5">
        <v>0.11429398148148148</v>
      </c>
      <c r="D25" s="6">
        <v>36</v>
      </c>
    </row>
  </sheetData>
  <mergeCells count="9">
    <mergeCell ref="F14:H14"/>
    <mergeCell ref="J14:L14"/>
    <mergeCell ref="B22:D22"/>
    <mergeCell ref="B1:L2"/>
    <mergeCell ref="B3:D3"/>
    <mergeCell ref="F3:H3"/>
    <mergeCell ref="J3:L3"/>
    <mergeCell ref="F8:H8"/>
    <mergeCell ref="B13:D13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C8476-3482-4FD7-9784-41A215E4EB95}">
  <dimension ref="B2:F26"/>
  <sheetViews>
    <sheetView workbookViewId="0">
      <selection activeCell="I6" sqref="I6"/>
    </sheetView>
  </sheetViews>
  <sheetFormatPr defaultRowHeight="15" x14ac:dyDescent="0.25"/>
  <cols>
    <col min="2" max="2" width="5.7109375" bestFit="1" customWidth="1"/>
    <col min="3" max="3" width="14.5703125" bestFit="1" customWidth="1"/>
    <col min="4" max="4" width="22" bestFit="1" customWidth="1"/>
    <col min="5" max="5" width="9.140625" bestFit="1" customWidth="1"/>
    <col min="6" max="6" width="3.7109375" bestFit="1" customWidth="1"/>
  </cols>
  <sheetData>
    <row r="2" spans="2:6" x14ac:dyDescent="0.25">
      <c r="B2" s="47" t="s">
        <v>190</v>
      </c>
      <c r="C2" s="47"/>
      <c r="D2" s="47"/>
      <c r="E2" s="47"/>
      <c r="F2" s="47"/>
    </row>
    <row r="3" spans="2:6" x14ac:dyDescent="0.25">
      <c r="B3" s="42" t="s">
        <v>54</v>
      </c>
      <c r="C3" s="42" t="s">
        <v>55</v>
      </c>
      <c r="D3" s="42" t="s">
        <v>191</v>
      </c>
      <c r="E3" s="42" t="s">
        <v>70</v>
      </c>
      <c r="F3" s="42" t="s">
        <v>192</v>
      </c>
    </row>
    <row r="4" spans="2:6" x14ac:dyDescent="0.25">
      <c r="B4" t="s">
        <v>197</v>
      </c>
      <c r="C4" t="s">
        <v>198</v>
      </c>
      <c r="D4" t="s">
        <v>199</v>
      </c>
      <c r="E4" s="41">
        <v>1.9143518518518518E-2</v>
      </c>
      <c r="F4" t="s">
        <v>193</v>
      </c>
    </row>
    <row r="5" spans="2:6" x14ac:dyDescent="0.25">
      <c r="B5" t="s">
        <v>200</v>
      </c>
      <c r="C5" t="s">
        <v>198</v>
      </c>
      <c r="D5" t="s">
        <v>201</v>
      </c>
      <c r="E5" s="41">
        <v>1.9375E-2</v>
      </c>
      <c r="F5" t="s">
        <v>193</v>
      </c>
    </row>
    <row r="6" spans="2:6" x14ac:dyDescent="0.25">
      <c r="B6" t="s">
        <v>202</v>
      </c>
      <c r="C6" t="s">
        <v>198</v>
      </c>
      <c r="D6" t="s">
        <v>203</v>
      </c>
      <c r="E6" s="41">
        <v>1.9745370370370371E-2</v>
      </c>
      <c r="F6" t="s">
        <v>193</v>
      </c>
    </row>
    <row r="7" spans="2:6" x14ac:dyDescent="0.25">
      <c r="B7" t="s">
        <v>204</v>
      </c>
      <c r="C7" t="s">
        <v>198</v>
      </c>
      <c r="D7" t="s">
        <v>205</v>
      </c>
      <c r="E7" s="41">
        <v>2.1215277777777777E-2</v>
      </c>
      <c r="F7" t="s">
        <v>194</v>
      </c>
    </row>
    <row r="8" spans="2:6" x14ac:dyDescent="0.25">
      <c r="B8" t="s">
        <v>206</v>
      </c>
      <c r="C8" t="s">
        <v>198</v>
      </c>
      <c r="D8" t="s">
        <v>207</v>
      </c>
      <c r="E8" s="41">
        <v>2.2025462962962962E-2</v>
      </c>
      <c r="F8" t="s">
        <v>194</v>
      </c>
    </row>
    <row r="9" spans="2:6" x14ac:dyDescent="0.25">
      <c r="B9" t="s">
        <v>208</v>
      </c>
      <c r="C9" t="s">
        <v>198</v>
      </c>
      <c r="D9" t="s">
        <v>209</v>
      </c>
      <c r="E9" s="41">
        <v>2.3148148148148147E-2</v>
      </c>
      <c r="F9" t="s">
        <v>193</v>
      </c>
    </row>
    <row r="10" spans="2:6" x14ac:dyDescent="0.25">
      <c r="B10" t="s">
        <v>210</v>
      </c>
      <c r="C10" t="s">
        <v>198</v>
      </c>
      <c r="D10" t="s">
        <v>211</v>
      </c>
      <c r="E10" s="41">
        <v>2.326388888888889E-2</v>
      </c>
      <c r="F10" t="s">
        <v>241</v>
      </c>
    </row>
    <row r="11" spans="2:6" x14ac:dyDescent="0.25">
      <c r="B11" t="s">
        <v>212</v>
      </c>
      <c r="C11" t="s">
        <v>198</v>
      </c>
      <c r="D11" t="s">
        <v>213</v>
      </c>
      <c r="E11" s="41">
        <v>2.3449074074074074E-2</v>
      </c>
      <c r="F11" t="s">
        <v>194</v>
      </c>
    </row>
    <row r="12" spans="2:6" x14ac:dyDescent="0.25">
      <c r="B12" t="s">
        <v>214</v>
      </c>
      <c r="C12" t="s">
        <v>198</v>
      </c>
      <c r="D12" t="s">
        <v>215</v>
      </c>
      <c r="E12" s="41">
        <v>2.4675925925925928E-2</v>
      </c>
      <c r="F12" t="s">
        <v>193</v>
      </c>
    </row>
    <row r="13" spans="2:6" x14ac:dyDescent="0.25">
      <c r="B13" t="s">
        <v>216</v>
      </c>
      <c r="C13" t="s">
        <v>198</v>
      </c>
      <c r="D13" t="s">
        <v>217</v>
      </c>
      <c r="E13" s="41">
        <v>2.5266203703703704E-2</v>
      </c>
      <c r="F13" t="s">
        <v>193</v>
      </c>
    </row>
    <row r="14" spans="2:6" x14ac:dyDescent="0.25">
      <c r="B14" t="s">
        <v>218</v>
      </c>
      <c r="C14" t="s">
        <v>198</v>
      </c>
      <c r="D14" t="s">
        <v>219</v>
      </c>
      <c r="E14" s="41">
        <v>2.7291666666666665E-2</v>
      </c>
    </row>
    <row r="15" spans="2:6" x14ac:dyDescent="0.25">
      <c r="B15" t="s">
        <v>220</v>
      </c>
      <c r="C15" t="s">
        <v>198</v>
      </c>
      <c r="D15" t="s">
        <v>221</v>
      </c>
      <c r="E15" s="41">
        <v>2.7523148148148147E-2</v>
      </c>
      <c r="F15" t="s">
        <v>194</v>
      </c>
    </row>
    <row r="16" spans="2:6" x14ac:dyDescent="0.25">
      <c r="E16" s="41"/>
    </row>
    <row r="17" spans="2:6" x14ac:dyDescent="0.25">
      <c r="B17" t="s">
        <v>222</v>
      </c>
      <c r="C17" t="s">
        <v>223</v>
      </c>
      <c r="D17" t="s">
        <v>224</v>
      </c>
      <c r="E17" s="41">
        <v>3.0624999999999999E-2</v>
      </c>
      <c r="F17" t="s">
        <v>194</v>
      </c>
    </row>
    <row r="18" spans="2:6" x14ac:dyDescent="0.25">
      <c r="B18" t="s">
        <v>225</v>
      </c>
      <c r="C18" t="s">
        <v>223</v>
      </c>
      <c r="D18" t="s">
        <v>226</v>
      </c>
      <c r="E18" s="41">
        <v>3.2303240740740743E-2</v>
      </c>
      <c r="F18" t="s">
        <v>194</v>
      </c>
    </row>
    <row r="19" spans="2:6" x14ac:dyDescent="0.25">
      <c r="B19" t="s">
        <v>227</v>
      </c>
      <c r="C19" t="s">
        <v>223</v>
      </c>
      <c r="D19" t="s">
        <v>228</v>
      </c>
      <c r="E19" s="41">
        <v>3.7812499999999999E-2</v>
      </c>
      <c r="F19" t="s">
        <v>193</v>
      </c>
    </row>
    <row r="20" spans="2:6" x14ac:dyDescent="0.25">
      <c r="B20" t="s">
        <v>229</v>
      </c>
      <c r="C20" t="s">
        <v>223</v>
      </c>
      <c r="D20" t="s">
        <v>230</v>
      </c>
      <c r="E20" s="41">
        <v>4.0798611111111112E-2</v>
      </c>
      <c r="F20" t="s">
        <v>193</v>
      </c>
    </row>
    <row r="21" spans="2:6" x14ac:dyDescent="0.25">
      <c r="B21" t="s">
        <v>231</v>
      </c>
      <c r="C21" t="s">
        <v>223</v>
      </c>
      <c r="D21" t="s">
        <v>232</v>
      </c>
      <c r="E21" s="41">
        <v>4.5567129629629631E-2</v>
      </c>
      <c r="F21" t="s">
        <v>194</v>
      </c>
    </row>
    <row r="23" spans="2:6" x14ac:dyDescent="0.25">
      <c r="B23" t="s">
        <v>233</v>
      </c>
      <c r="C23" t="s">
        <v>223</v>
      </c>
      <c r="D23" t="s">
        <v>234</v>
      </c>
      <c r="E23" t="s">
        <v>195</v>
      </c>
      <c r="F23" t="s">
        <v>193</v>
      </c>
    </row>
    <row r="24" spans="2:6" x14ac:dyDescent="0.25">
      <c r="B24" t="s">
        <v>235</v>
      </c>
      <c r="C24" t="s">
        <v>198</v>
      </c>
      <c r="D24" t="s">
        <v>236</v>
      </c>
      <c r="E24" t="s">
        <v>195</v>
      </c>
      <c r="F24" t="s">
        <v>194</v>
      </c>
    </row>
    <row r="25" spans="2:6" x14ac:dyDescent="0.25">
      <c r="B25" t="s">
        <v>237</v>
      </c>
      <c r="C25" t="s">
        <v>198</v>
      </c>
      <c r="D25" t="s">
        <v>238</v>
      </c>
      <c r="E25" t="s">
        <v>196</v>
      </c>
      <c r="F25" t="s">
        <v>193</v>
      </c>
    </row>
    <row r="26" spans="2:6" x14ac:dyDescent="0.25">
      <c r="B26" t="s">
        <v>239</v>
      </c>
      <c r="C26" t="s">
        <v>223</v>
      </c>
      <c r="D26" t="s">
        <v>240</v>
      </c>
      <c r="E26" t="s">
        <v>195</v>
      </c>
      <c r="F26" t="s">
        <v>193</v>
      </c>
    </row>
  </sheetData>
  <mergeCells count="1"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</vt:lpstr>
      <vt:lpstr>By Category</vt:lpstr>
      <vt:lpstr>DQ Triathlon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Casey Crowe</dc:creator>
  <cp:lastModifiedBy>Vince Perdue</cp:lastModifiedBy>
  <dcterms:created xsi:type="dcterms:W3CDTF">2024-08-11T19:06:16Z</dcterms:created>
  <dcterms:modified xsi:type="dcterms:W3CDTF">2024-08-11T23:31:52Z</dcterms:modified>
</cp:coreProperties>
</file>